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10" yWindow="-110" windowWidth="19420" windowHeight="11020" tabRatio="786"/>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Příloha2!$A$1:$AI$53</definedName>
    <definedName name="r_101">'Příloha1-s.1'!$T$18</definedName>
    <definedName name="r_102">'Příloha1-s.1'!$T$19</definedName>
    <definedName name="r_103">'Příloha1-s.1'!$T$20</definedName>
    <definedName name="r_104">'Příloha1-s.1'!$T$21</definedName>
    <definedName name="r_105">'Příloha1-s.1'!$T$22</definedName>
    <definedName name="r_106">'Příloha1-s.1'!$T$23</definedName>
    <definedName name="r_107">'Příloha1-s.1'!$T$24</definedName>
    <definedName name="r_108">'Příloha1-s.1'!$T$25</definedName>
    <definedName name="r_109">'Příloha1-s.1'!$T$26</definedName>
    <definedName name="r_110">'Příloha1-s.1'!$T$27</definedName>
    <definedName name="r_111">'Příloha1-s.1'!$T$28</definedName>
    <definedName name="r_112">'Příloha1-s.1'!$T$29</definedName>
    <definedName name="R_113">'Příloha1-s.1'!$T$30</definedName>
    <definedName name="r_114">'Příloha1-s.1'!$T$31</definedName>
    <definedName name="R_201">Příloha2!$U$21</definedName>
    <definedName name="R_206">Příloha2!$U$27</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'DAP3'!$F$7</definedName>
    <definedName name="r_65a">'DAP3'!$F$8</definedName>
    <definedName name="r_65b">'DAP3'!$F$9</definedName>
    <definedName name="r_66">'DAP3'!$F$10</definedName>
    <definedName name="r_67">'DAP3'!$F$11</definedName>
    <definedName name="r_68">'DAP3'!$F$12</definedName>
    <definedName name="r_69">'DAP3'!$F$13</definedName>
    <definedName name="r_69a">'DAP3'!$F$14</definedName>
    <definedName name="r_74">'DAP3'!$F$34</definedName>
    <definedName name="r_77">'DAP3'!$F$39</definedName>
    <definedName name="r_84">'DAP3'!$F$55</definedName>
    <definedName name="r_84a">'DAP3'!#REF!</definedName>
    <definedName name="r_85">'DAP3'!$F$56</definedName>
    <definedName name="r_86">'DAP3'!$F$57</definedName>
    <definedName name="r_87">'DAP3'!$F$58</definedName>
    <definedName name="r_87a">'DAP3'!$F$59</definedName>
    <definedName name="r_87b">'DAP3'!$F$60</definedName>
    <definedName name="r_88">'DAP3'!$F$61</definedName>
    <definedName name="r_89">'DAP3'!$F$62</definedName>
    <definedName name="r_90">'DAP3'!$F$63</definedName>
    <definedName name="UVPP">'Příloha1-s.1'!$AH$13</definedName>
    <definedName name="VDE">'Příloha1-s.1'!$J$13</definedName>
    <definedName name="VDE_ANO">'Příloha1-s.1'!$J$13</definedName>
    <definedName name="VP_ANO">Příloha2!$M$16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6" i="10" l="1"/>
  <c r="U35" i="10"/>
  <c r="U23" i="7"/>
  <c r="AG25" i="4"/>
  <c r="F31" i="3"/>
  <c r="E29" i="2" l="1"/>
  <c r="G9" i="3" l="1"/>
  <c r="U24" i="7" l="1"/>
  <c r="U27" i="7" s="1"/>
  <c r="E20" i="2" s="1"/>
  <c r="Y43" i="6"/>
  <c r="Y42" i="6"/>
  <c r="Y41" i="6"/>
  <c r="Y39" i="6"/>
  <c r="G8" i="3"/>
  <c r="H29" i="3"/>
  <c r="F29" i="3"/>
  <c r="L29" i="3"/>
  <c r="J29" i="3"/>
  <c r="I29" i="3"/>
  <c r="G29" i="3"/>
  <c r="K62" i="4"/>
  <c r="G7" i="3"/>
  <c r="E45" i="2"/>
  <c r="T44" i="6"/>
  <c r="K44" i="4"/>
  <c r="J44" i="4"/>
  <c r="I44" i="4"/>
  <c r="H44" i="4"/>
  <c r="G44" i="4"/>
  <c r="E44" i="4"/>
  <c r="D44" i="4"/>
  <c r="F44" i="4"/>
  <c r="G10" i="3"/>
  <c r="AB34" i="12"/>
  <c r="T22" i="6"/>
  <c r="T23" i="6"/>
  <c r="V34" i="12"/>
  <c r="AB36" i="7"/>
  <c r="AB37" i="7"/>
  <c r="AB38" i="7"/>
  <c r="AB39" i="7"/>
  <c r="U45" i="7"/>
  <c r="T21" i="6"/>
  <c r="G11" i="3"/>
  <c r="G12" i="3"/>
  <c r="G13" i="3"/>
  <c r="E8" i="2"/>
  <c r="E13" i="2" s="1"/>
  <c r="E14" i="2" s="1"/>
  <c r="T30" i="6" l="1"/>
  <c r="Y44" i="6"/>
  <c r="AB40" i="7"/>
  <c r="U46" i="7" s="1"/>
  <c r="U47" i="7" s="1"/>
  <c r="E22" i="2" s="1"/>
  <c r="E17" i="2" l="1"/>
  <c r="E24" i="2" s="1"/>
  <c r="E25" i="2" s="1"/>
  <c r="T31" i="6"/>
  <c r="E55" i="2" s="1"/>
  <c r="E57" i="2" l="1"/>
  <c r="E27" i="2"/>
  <c r="T22" i="8" s="1"/>
  <c r="E32" i="2" l="1"/>
  <c r="E48" i="2"/>
  <c r="E50" i="2" s="1"/>
  <c r="E51" i="2" s="1"/>
  <c r="G16" i="3"/>
  <c r="U37" i="10" l="1"/>
  <c r="U38" i="10" s="1"/>
  <c r="T23" i="8"/>
  <c r="T24" i="8" s="1"/>
  <c r="T25" i="8" s="1"/>
  <c r="E53" i="2"/>
  <c r="E56" i="2" s="1"/>
  <c r="G18" i="3" s="1"/>
  <c r="T27" i="8" l="1"/>
  <c r="T26" i="8"/>
  <c r="T29" i="8" s="1"/>
  <c r="F32" i="3"/>
  <c r="F36" i="3" s="1"/>
  <c r="F39" i="3" s="1"/>
  <c r="F34" i="3" l="1"/>
  <c r="F64" i="3" s="1"/>
  <c r="N57" i="4" s="1"/>
</calcChain>
</file>

<file path=xl/comments1.xml><?xml version="1.0" encoding="utf-8"?>
<comments xmlns="http://schemas.openxmlformats.org/spreadsheetml/2006/main">
  <authors>
    <author>Honza</author>
  </authors>
  <commentList>
    <comment ref="T24"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6"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ostatní příjmy (např. z hazardních her), G – bezúplatné příjmy, H příjmy z loterie a tomboly.</t>
        </r>
      </text>
    </comment>
    <comment ref="V36" authorId="0">
      <text>
        <r>
          <rPr>
            <sz val="9"/>
            <color indexed="81"/>
            <rFont val="Tahoma"/>
            <family val="2"/>
            <charset val="238"/>
          </rPr>
          <t>Můžete uvést pouze skutečné výdaje, pokud jste je měli. Paušál 80 % z příjmů lze uplatnit pouze u zemědělské výroby nejvýše do částky 1 600 000 korun.</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<sst xmlns="http://schemas.openxmlformats.org/spreadsheetml/2006/main" count="524" uniqueCount="451">
  <si>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</si>
  <si>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</si>
  <si>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</si>
  <si>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</si>
  <si>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</si>
  <si>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</si>
  <si>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</si>
  <si>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</si>
  <si>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</si>
  <si>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</si>
  <si>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</si>
  <si>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</si>
  <si>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</si>
  <si>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</si>
  <si>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10 Státní příslušnost</t>
  </si>
  <si>
    <t>11 Číslo pasu</t>
  </si>
  <si>
    <t xml:space="preserve"> </t>
  </si>
  <si>
    <t xml:space="preserve"> za zdaňovací období (kalendářní rok)</t>
  </si>
  <si>
    <t>01 Daňové identifikační číslo</t>
  </si>
  <si>
    <t>02 Rodné číslo</t>
  </si>
  <si>
    <t>06 Příjmení</t>
  </si>
  <si>
    <t>12 Obec</t>
  </si>
  <si>
    <t>15 PSČ</t>
  </si>
  <si>
    <t>13 Ulice/část obce</t>
  </si>
  <si>
    <t>14 Číslo popisné / orientační</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</si>
  <si>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</si>
  <si>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</si>
  <si>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</si>
  <si>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</si>
  <si>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</si>
  <si>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</si>
  <si>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</si>
  <si>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</si>
  <si>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</si>
  <si>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</si>
  <si>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</si>
  <si>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</si>
  <si>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</si>
  <si>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</si>
  <si>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</si>
  <si>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</si>
  <si>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</si>
  <si>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</si>
  <si>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</si>
  <si>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</si>
  <si>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</si>
  <si>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</si>
  <si>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7 zákona (odborové příspěvky)</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</si>
  <si>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</si>
  <si>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</si>
  <si>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</si>
  <si>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</si>
  <si>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</si>
  <si>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</si>
  <si>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</si>
  <si>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</si>
  <si>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</si>
  <si>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</si>
  <si>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</si>
  <si>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</si>
  <si>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</si>
  <si>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</si>
  <si>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</si>
  <si>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</si>
  <si>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</si>
  <si>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</si>
  <si>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</si>
  <si>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</si>
  <si>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</si>
  <si>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</si>
  <si>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</si>
  <si>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</si>
  <si>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</si>
  <si>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</si>
  <si>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</si>
  <si>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</si>
  <si>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</si>
  <si>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</si>
  <si>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</si>
  <si>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</si>
  <si>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</si>
  <si>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</si>
  <si>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</si>
  <si>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</si>
  <si>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</si>
  <si>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</si>
  <si>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</si>
  <si>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</si>
  <si>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</si>
  <si>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</si>
  <si>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</si>
  <si>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</si>
  <si>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</si>
  <si>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</si>
  <si>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</si>
  <si>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</si>
  <si>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</si>
  <si>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</si>
  <si>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</si>
  <si>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</si>
  <si>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</si>
  <si>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</si>
  <si>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</si>
  <si>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</si>
  <si>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</si>
  <si>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</si>
  <si>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</si>
  <si>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</si>
  <si>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</si>
  <si>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V</t>
  </si>
  <si>
    <t>dne</t>
  </si>
  <si>
    <t>ŽÁDOST O VRÁCENÍ PŘEPLATKU NA DANI Z PŘIJMU FYZICKÝCH OSOB</t>
  </si>
  <si>
    <t xml:space="preserve">přeplatku na dani z příjmů fyzických osob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</si>
  <si>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</si>
  <si>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</si>
  <si>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</si>
  <si>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</si>
  <si>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</si>
  <si>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</si>
  <si>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</si>
  <si>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</si>
  <si>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</si>
  <si>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</si>
  <si>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</si>
  <si>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</si>
  <si>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</si>
  <si>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</si>
  <si>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</si>
  <si>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</si>
  <si>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</si>
  <si>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</si>
  <si>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</si>
  <si>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</si>
  <si>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</si>
  <si>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</si>
  <si>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</si>
  <si>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</si>
  <si>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</si>
  <si>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</si>
  <si>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</si>
  <si>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</si>
  <si>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</si>
  <si>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</si>
  <si>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</si>
  <si>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</si>
  <si>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</si>
  <si>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</si>
  <si>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</si>
  <si>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</si>
  <si>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</si>
  <si>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</si>
  <si>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</si>
  <si>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</si>
  <si>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</si>
  <si>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</si>
  <si>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</si>
  <si>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</si>
  <si>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</si>
  <si>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</si>
  <si>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</si>
  <si>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</si>
  <si>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</si>
  <si>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</si>
  <si>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</si>
  <si>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</si>
  <si>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</si>
  <si>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</si>
  <si>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</si>
  <si>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</si>
  <si>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</si>
  <si>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</si>
  <si>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</si>
  <si>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</si>
  <si>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</si>
  <si>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</si>
  <si>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</si>
  <si>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</si>
  <si>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</si>
  <si>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</si>
  <si>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</si>
  <si>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</si>
  <si>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</si>
  <si>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</si>
  <si>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</si>
  <si>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</si>
  <si>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</si>
  <si>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</si>
  <si>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</si>
  <si>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</si>
  <si>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</si>
  <si>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</si>
  <si>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</si>
  <si>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</si>
  <si>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</si>
  <si>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</si>
  <si>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</si>
  <si>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</si>
  <si>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</si>
  <si>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</si>
  <si>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</si>
  <si>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</si>
  <si>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</si>
  <si>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</si>
  <si>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</si>
  <si>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</si>
  <si>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</si>
  <si>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</si>
  <si>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</si>
  <si>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</si>
  <si>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</si>
  <si>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</si>
  <si>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</si>
  <si>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</si>
  <si>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</si>
  <si>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</si>
  <si>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</si>
  <si>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</si>
  <si>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</si>
  <si>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</si>
  <si>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</si>
  <si>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</si>
  <si>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</si>
  <si>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</si>
  <si>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</si>
  <si>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</si>
  <si>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</si>
  <si>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</si>
  <si>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</si>
  <si>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Příjmy ze zdrojů v zahraničí, u nichž se použije metoda zápočtu</t>
  </si>
  <si>
    <t>Daň zaplacená v zahraničí</t>
  </si>
  <si>
    <t>Daň uznaná k zápočtu (ř. 323 maximálně však do výše ř. 325)</t>
  </si>
  <si>
    <t>Rozdíl řádků (ř. 323 – ř. 326)</t>
  </si>
  <si>
    <t>Poznámka: při vyplňování postupujte dle pokynů k Příloze č. 3 DAP.</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</si>
  <si>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</si>
  <si>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</si>
  <si>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</si>
  <si>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</si>
  <si>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</si>
  <si>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</si>
  <si>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</si>
  <si>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</si>
  <si>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</si>
  <si>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</si>
  <si>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</si>
  <si>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</si>
  <si>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</si>
  <si>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</si>
  <si>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</si>
  <si>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</si>
  <si>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</si>
  <si>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</si>
  <si>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</si>
  <si>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</si>
  <si>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</si>
  <si>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</si>
  <si>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</si>
  <si>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</si>
  <si>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</si>
  <si>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</si>
  <si>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</si>
  <si>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</si>
  <si>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</si>
  <si>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</si>
  <si>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</si>
  <si>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</si>
  <si>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</si>
  <si>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</si>
  <si>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</si>
  <si>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</si>
  <si>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</si>
  <si>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</si>
  <si>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</si>
  <si>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</si>
  <si>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</si>
  <si>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</si>
  <si>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</si>
  <si>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</si>
  <si>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</si>
  <si>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</si>
  <si>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</si>
  <si>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</si>
  <si>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</si>
  <si>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</si>
  <si>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</si>
  <si>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</si>
  <si>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</si>
  <si>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</si>
  <si>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</si>
  <si>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</si>
  <si>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</si>
  <si>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</si>
  <si>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</si>
  <si>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</si>
  <si>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</si>
  <si>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</si>
  <si>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</si>
  <si>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</si>
  <si>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</si>
  <si>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</si>
  <si>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</si>
  <si>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</si>
  <si>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</si>
  <si>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</si>
  <si>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</si>
  <si>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</si>
  <si>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</si>
  <si>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</si>
  <si>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</si>
  <si>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</si>
  <si>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</si>
  <si>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</si>
  <si>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</si>
  <si>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</si>
  <si>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</si>
  <si>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</si>
  <si>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</si>
  <si>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</si>
  <si>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</si>
  <si>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</si>
  <si>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</si>
  <si>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</si>
  <si>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</si>
  <si>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</si>
  <si>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</si>
  <si>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</si>
  <si>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</si>
  <si>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</si>
  <si>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</si>
  <si>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</si>
  <si>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</si>
  <si>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</si>
  <si>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</si>
  <si>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</si>
  <si>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</si>
  <si>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</si>
  <si>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</si>
  <si>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</si>
  <si>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</si>
  <si>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</si>
  <si>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</si>
  <si>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</si>
  <si>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</si>
  <si>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</si>
  <si>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</si>
  <si>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</si>
  <si>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</si>
  <si>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</si>
  <si>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</si>
  <si>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</si>
  <si>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</si>
  <si>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</si>
  <si>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</si>
  <si>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</si>
  <si>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</si>
  <si>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</si>
  <si>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</si>
  <si>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</si>
  <si>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</si>
  <si>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</si>
  <si>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</si>
  <si>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</si>
  <si>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</si>
  <si>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</si>
  <si>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</si>
  <si>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</si>
  <si>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</si>
  <si>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</si>
  <si>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</si>
  <si>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</si>
  <si>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</si>
  <si>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</si>
  <si>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</si>
  <si>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</si>
  <si>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</si>
  <si>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</si>
  <si>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</si>
  <si>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</si>
  <si>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</si>
  <si>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</si>
  <si>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</si>
  <si>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</si>
  <si>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</si>
  <si>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</si>
  <si>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</si>
  <si>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</si>
  <si>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</si>
  <si>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</si>
  <si>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</si>
  <si>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</si>
  <si>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</si>
  <si>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</si>
  <si>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</si>
  <si>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</si>
  <si>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</si>
  <si>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</si>
  <si>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</si>
  <si>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</si>
  <si>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</si>
  <si>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</si>
  <si>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</si>
  <si>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r>
      <rPr>
        <b/>
        <sz val="8"/>
        <color indexed="8"/>
        <rFont val="Arial"/>
        <family val="2"/>
        <charset val="238"/>
      </rPr>
      <t>Vypočtená částka</t>
    </r>
    <r>
      <rPr>
        <sz val="8"/>
        <color indexed="8"/>
        <rFont val="Arial"/>
        <family val="2"/>
        <charset val="238"/>
      </rPr>
      <t xml:space="preserve"> [( ř. 57 + ř. 59) – ř. 328]</t>
    </r>
  </si>
  <si>
    <t>Počet měsíců ve výši jedno dítě</t>
  </si>
  <si>
    <t>Počet měsíců ve výši na druhé dítě</t>
  </si>
  <si>
    <t>Počet měsíců ve výši na třetí a další dítě</t>
  </si>
  <si>
    <t>bez ZTP/P</t>
  </si>
  <si>
    <t>69b)</t>
  </si>
  <si>
    <t>Odst. 6 zákona (soukromé životní pojištění)</t>
  </si>
  <si>
    <t>písm. h) zákona (sleva na evidenci tržeb)</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</si>
  <si>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</si>
  <si>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</si>
  <si>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</si>
  <si>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</si>
  <si>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</si>
  <si>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ustanovení § 146 zákona č. 280/2009 Sb., daňový řád, ve znění pozdějších předpisů a jejich zaokrouhlení se provádí</t>
  </si>
  <si>
    <t>Daňové identifikační číslo veřejné obchodní společnosti, kde jste společníkem, nebo komanditní</t>
  </si>
  <si>
    <t>Dílčí základ daně, daňová ztráta z nájmu podle § 9 zákona
(ř. 203 + ř. 204 – ř. 205)</t>
  </si>
  <si>
    <t>Z částky zaplacené v zahraničí lze maximálně započítat
[(ř. 57 + ř. 59) násobeno ř. 324, děleno 100]</t>
  </si>
  <si>
    <t>Rodné
číslo</t>
  </si>
  <si>
    <t>Prostudujte si pečlivě pokyny pro vyplnění formuláře pro daňové přiznání. Pokud formulář vyplníte nesprávně či neúplně, nebude vypočítaná daň odpovídat vaší skutečné daňové povinnosti.</t>
  </si>
  <si>
    <t>(ř.62 + ř.63 + ř.64 + ř.65a + ř.65b + ř.66 + ř.67 + ř.68 + ř.69 + ř.69a + ř.69b)</t>
  </si>
  <si>
    <t>Odst. 8 zákona (úhrada za zkoušky ověřující výsledky dalšího vzdělávání)</t>
  </si>
  <si>
    <t>Potvrzení o vyplacených příjmech a sražené dani</t>
  </si>
  <si>
    <t>Počet listů příloh celkem</t>
  </si>
  <si>
    <t>Část výdajů nebo výsledku hospodaření před zdaněním (ztráta), kterou rozdělujete na spolupracující osobu (osoby) podle § 13 zákona, včetně člena rodiny zúčastněného na provozu rodinného závodu</t>
  </si>
  <si>
    <t>Zpracováno dle: 25 5405/a MFin 5405/a - vzor č. 3</t>
  </si>
  <si>
    <r>
      <t>30 Transakce uskutečněné se zahraničními spojenými osobami</t>
    </r>
    <r>
      <rPr>
        <vertAlign val="superscript"/>
        <sz val="9"/>
        <color indexed="8"/>
        <rFont val="Arial"/>
        <family val="2"/>
        <charset val="238"/>
      </rPr>
      <t>1)</t>
    </r>
  </si>
  <si>
    <t>Dílčí základ daně podle § 6 zákona ( ř. 31 + ř. 32 - ř. 33 )</t>
  </si>
  <si>
    <t>nebo vraťte na účet vedený u</t>
  </si>
  <si>
    <t>25 5405b MFin 5405b- vzor č. 2</t>
  </si>
  <si>
    <t>07 Rodné příjmení*)</t>
  </si>
  <si>
    <t>09 Titul*)</t>
  </si>
  <si>
    <t>16 Telefon / mobilní telefon*)</t>
  </si>
  <si>
    <t>27 Telefon / mobilní telefon*)</t>
  </si>
  <si>
    <t>17 E-mail*)</t>
  </si>
  <si>
    <t>28 E-mail*)</t>
  </si>
  <si>
    <t>25 5405 MFin 5405 vzor č.26</t>
  </si>
  <si>
    <t>daňového řádu (ř. 74 nebo ř. 75)</t>
  </si>
  <si>
    <t>Příloha pro poplatníky uplatňující odčitatelnou položku podle § 34 odst. 1 zákona</t>
  </si>
  <si>
    <t>Potvrzení o vyplacených příjmech podle § 10 odst. 1 písm. h) bod 1 zákona a o sražené dani vybírané srážkou podle zvláštní sazby daně z těchto příjmů</t>
  </si>
  <si>
    <t>Označené údaje jsou nepovinné</t>
  </si>
  <si>
    <t>*)</t>
  </si>
  <si>
    <t>za zdaňovací období 2020 – 25 5405 MFin 5405 vzor č. 26 (dále jen „DAP“)</t>
  </si>
  <si>
    <t>25 5405/P1 MFin 5405/P1 - vzor č. 16</t>
  </si>
  <si>
    <t>7. Dluhy včetně přijatých úvěrů a zápůjček</t>
  </si>
  <si>
    <t>25 5405/P2 MFin 5405/P2 - vzor č. 16</t>
  </si>
  <si>
    <t>25 5405/P3 MFin 5405/P3 - vzor č. 16</t>
  </si>
  <si>
    <t>Část daňové ztráty již odečtená</t>
  </si>
  <si>
    <t>Část daňové ztráty, kterou lze odečíst</t>
  </si>
  <si>
    <t>25 5405/P6 MFin 5405/P6 - vzor č. 2</t>
  </si>
  <si>
    <t>Z částky daně zaplacené v zahraničí lze maximálně započítat
[(ř. 57 + ř. 59) násobeno ř. 324, děleno 100]</t>
  </si>
  <si>
    <r>
      <t xml:space="preserve">Vážení čtenáři,   
přinášíme vám interaktivní daňový formulář, který vám pomůže vyplnit řádné daňové přiznání za rok 2020.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</si>
</sst>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808">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3" xfId="0" applyFont="1" applyFill="1" applyBorder="1" applyAlignment="1">
      <alignment horizontal="lef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applyAlignment="1">
      <alignment vertical="center"/>
    </xf>
    <xf numFmtId="0" fontId="4" fillId="2" borderId="8" xfId="0" applyFont="1" applyFill="1" applyBorder="1" applyAlignment="1">
      <alignment horizontal="left" vertical="center"/>
    </xf>
    <xf numFmtId="0" fontId="4" fillId="3" borderId="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 fillId="3" borderId="9"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2" fillId="3" borderId="59" xfId="0"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1" xfId="0"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0" fontId="2" fillId="3" borderId="56"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62"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1" fillId="3" borderId="70" xfId="0" applyFont="1" applyFill="1" applyBorder="1" applyAlignment="1" applyProtection="1">
      <alignment horizontal="left" vertical="center"/>
      <protection locked="0"/>
    </xf>
    <xf numFmtId="164" fontId="2" fillId="3" borderId="29" xfId="0" applyNumberFormat="1" applyFont="1" applyFill="1" applyBorder="1" applyAlignment="1">
      <alignment horizontal="left" vertical="center"/>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5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66" xfId="0" applyNumberFormat="1" applyFont="1" applyFill="1" applyBorder="1" applyAlignment="1">
      <alignment horizontal="left" vertical="center"/>
    </xf>
    <xf numFmtId="0" fontId="2" fillId="2" borderId="0" xfId="0" applyFont="1" applyFill="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4" xfId="0" applyFont="1" applyFill="1" applyBorder="1" applyAlignment="1" applyProtection="1">
      <alignment horizontal="left" vertical="center"/>
      <protection locked="0"/>
    </xf>
    <xf numFmtId="164" fontId="2" fillId="3" borderId="7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1" fillId="2" borderId="13" xfId="0" applyFont="1" applyFill="1" applyBorder="1" applyAlignment="1">
      <alignment horizontal="center"/>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3"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7"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3" borderId="2" xfId="0" applyNumberFormat="1" applyFont="1" applyFill="1" applyBorder="1" applyAlignment="1" applyProtection="1">
      <alignment horizontal="center" vertical="top"/>
      <protection locked="0"/>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0" fontId="4" fillId="2" borderId="4" xfId="0" applyFont="1" applyFill="1" applyBorder="1" applyAlignment="1">
      <alignment horizontal="center" vertical="top"/>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50"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3" fontId="4" fillId="3" borderId="2"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3" fontId="4" fillId="4" borderId="45" xfId="0" applyNumberFormat="1" applyFont="1" applyFill="1" applyBorder="1" applyAlignment="1" applyProtection="1">
      <alignment horizontal="center" vertical="center"/>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top"/>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1" fillId="2" borderId="21" xfId="0" applyFont="1" applyFill="1" applyBorder="1" applyAlignment="1">
      <alignment horizontal="center" vertical="top"/>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0" fontId="4" fillId="3" borderId="0" xfId="0" applyFont="1" applyFill="1" applyBorder="1" applyAlignment="1">
      <alignment horizontal="left"/>
    </xf>
    <xf numFmtId="0" fontId="4" fillId="2" borderId="43" xfId="0" applyFont="1" applyFill="1" applyBorder="1" applyAlignment="1">
      <alignment horizontal="left" vertical="center"/>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0" xfId="0" applyFont="1" applyFill="1" applyBorder="1" applyAlignment="1" applyProtection="1">
      <alignment horizontal="center"/>
    </xf>
    <xf numFmtId="0" fontId="6" fillId="2" borderId="0" xfId="0" applyFont="1" applyFill="1" applyAlignment="1">
      <alignment horizontal="center" vertic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6" fillId="2" borderId="0" xfId="0" applyFont="1" applyFill="1" applyAlignment="1">
      <alignment horizontal="center" vertical="top"/>
    </xf>
    <xf numFmtId="0" fontId="5" fillId="3" borderId="72" xfId="0" applyFont="1" applyFill="1" applyBorder="1" applyAlignment="1" applyProtection="1">
      <alignment horizontal="left" vertical="center"/>
      <protection locked="0"/>
    </xf>
    <xf numFmtId="0" fontId="4" fillId="3" borderId="32" xfId="0" applyFont="1" applyFill="1" applyBorder="1" applyAlignment="1" applyProtection="1">
      <alignment horizontal="center"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6" fillId="2" borderId="0" xfId="0" applyFont="1" applyFill="1" applyAlignment="1">
      <alignment horizontal="right"/>
    </xf>
    <xf numFmtId="0" fontId="5" fillId="2" borderId="0" xfId="0" applyFont="1" applyFill="1" applyAlignment="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3" fontId="51" fillId="7" borderId="2" xfId="3" applyBorder="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3" fontId="51" fillId="7" borderId="2" xfId="3" applyBorder="1" applyProtection="1">
      <alignment horizontal="center" vertical="center"/>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left" vertical="center"/>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4" fontId="51" fillId="8" borderId="56"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74" xfId="4" applyNumberFormat="1" applyBorder="1">
      <alignment horizontal="center" vertical="center"/>
      <protection hidden="1"/>
    </xf>
    <xf numFmtId="4" fontId="51" fillId="8" borderId="2" xfId="4" applyNumberFormat="1" applyBorder="1">
      <alignment horizontal="center" vertical="center"/>
      <protection hidden="1"/>
    </xf>
    <xf numFmtId="0" fontId="12" fillId="0" borderId="3" xfId="0" applyNumberFormat="1" applyFont="1" applyFill="1" applyBorder="1" applyAlignment="1" applyProtection="1">
      <alignment horizontal="center" vertical="top" wrapText="1"/>
    </xf>
    <xf numFmtId="0" fontId="12" fillId="0" borderId="6" xfId="0" applyNumberFormat="1" applyFont="1" applyFill="1" applyBorder="1" applyAlignment="1" applyProtection="1">
      <alignment horizontal="center" vertical="top" wrapText="1"/>
    </xf>
    <xf numFmtId="0" fontId="12" fillId="0" borderId="7" xfId="0" applyNumberFormat="1" applyFont="1" applyFill="1" applyBorder="1" applyAlignment="1" applyProtection="1">
      <alignment horizontal="center" vertical="top" wrapText="1"/>
    </xf>
    <xf numFmtId="0" fontId="12" fillId="0" borderId="11" xfId="0" applyNumberFormat="1" applyFont="1" applyFill="1" applyBorder="1" applyAlignment="1" applyProtection="1">
      <alignment horizontal="center" vertical="top" wrapText="1"/>
    </xf>
    <xf numFmtId="0" fontId="12" fillId="0" borderId="0" xfId="0" applyNumberFormat="1" applyFont="1" applyFill="1" applyBorder="1" applyAlignment="1" applyProtection="1">
      <alignment horizontal="center" vertical="top" wrapText="1"/>
    </xf>
    <xf numFmtId="0" fontId="12" fillId="0" borderId="51" xfId="0" applyNumberFormat="1" applyFont="1" applyFill="1" applyBorder="1" applyAlignment="1" applyProtection="1">
      <alignment horizontal="center" vertical="top" wrapText="1"/>
    </xf>
    <xf numFmtId="0" fontId="12" fillId="0" borderId="10" xfId="0" applyNumberFormat="1" applyFont="1" applyFill="1" applyBorder="1" applyAlignment="1" applyProtection="1">
      <alignment horizontal="center" vertical="top" wrapText="1"/>
    </xf>
    <xf numFmtId="0" fontId="12" fillId="0" borderId="8" xfId="0" applyNumberFormat="1" applyFont="1" applyFill="1" applyBorder="1" applyAlignment="1" applyProtection="1">
      <alignment horizontal="center" vertical="top" wrapText="1"/>
    </xf>
    <xf numFmtId="0" fontId="12" fillId="0" borderId="9" xfId="0" applyNumberFormat="1" applyFont="1" applyFill="1" applyBorder="1" applyAlignment="1" applyProtection="1">
      <alignment horizontal="center" vertical="top" wrapText="1"/>
    </xf>
    <xf numFmtId="0" fontId="39" fillId="0" borderId="3"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9" xfId="0" applyNumberFormat="1" applyFont="1" applyFill="1" applyBorder="1" applyAlignment="1" applyProtection="1">
      <alignment horizont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6" fillId="3" borderId="2" xfId="0" applyFont="1" applyFill="1" applyBorder="1" applyAlignment="1" applyProtection="1">
      <alignment horizontal="center" vertical="center"/>
      <protection locked="0"/>
    </xf>
    <xf numFmtId="0" fontId="0" fillId="0" borderId="6" xfId="0" applyBorder="1"/>
    <xf numFmtId="0" fontId="0" fillId="0" borderId="7" xfId="0" applyBorder="1"/>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a:extLst>
            <a:ext uri="{FF2B5EF4-FFF2-40B4-BE49-F238E27FC236}">
              <a16:creationId xmlns="" xmlns:a16="http://schemas.microsoft.com/office/drawing/2014/main" id="{00000000-0008-0000-0000-000086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a:extLst>
            <a:ext uri="{FF2B5EF4-FFF2-40B4-BE49-F238E27FC236}">
              <a16:creationId xmlns="" xmlns:a16="http://schemas.microsoft.com/office/drawing/2014/main" id="{00000000-0008-0000-0000-00000B140000}"/>
            </a:ext>
          </a:extLst>
        </xdr:cNvPr>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a:extLst>
            <a:ext uri="{FF2B5EF4-FFF2-40B4-BE49-F238E27FC236}">
              <a16:creationId xmlns="" xmlns:a16="http://schemas.microsoft.com/office/drawing/2014/main" id="{00000000-0008-0000-0000-00000C140000}"/>
            </a:ext>
          </a:extLst>
        </xdr:cNvPr>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a:extLst>
            <a:ext uri="{FF2B5EF4-FFF2-40B4-BE49-F238E27FC236}">
              <a16:creationId xmlns="" xmlns:a16="http://schemas.microsoft.com/office/drawing/2014/main" id="{00000000-0008-0000-0000-000089640000}"/>
            </a:ext>
          </a:extLst>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a:extLst>
            <a:ext uri="{FF2B5EF4-FFF2-40B4-BE49-F238E27FC236}">
              <a16:creationId xmlns="" xmlns:a16="http://schemas.microsoft.com/office/drawing/2014/main" id="{00000000-0008-0000-0000-000008000000}"/>
            </a:ext>
          </a:extLst>
        </xdr:cNvPr>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a:t>
          </a:r>
          <a:r>
            <a:rPr lang="en-US" sz="900" b="0" i="0" strike="noStrike">
              <a:solidFill>
                <a:srgbClr val="000000"/>
              </a:solidFill>
              <a:latin typeface="Calibri"/>
              <a:ea typeface="+mn-ea"/>
              <a:cs typeface="+mn-cs"/>
            </a:rPr>
            <a:t>1</a:t>
          </a:r>
          <a:r>
            <a:rPr lang="cs-CZ" sz="900" b="0" i="0" strike="noStrike">
              <a:solidFill>
                <a:srgbClr val="000000"/>
              </a:solidFill>
              <a:latin typeface="Calibri"/>
              <a:ea typeface="+mn-ea"/>
              <a:cs typeface="+mn-cs"/>
            </a:rPr>
            <a:t>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a:extLst>
            <a:ext uri="{FF2B5EF4-FFF2-40B4-BE49-F238E27FC236}">
              <a16:creationId xmlns="" xmlns:a16="http://schemas.microsoft.com/office/drawing/2014/main" id="{00000000-0008-0000-0000-00008B6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a:extLst>
            <a:ext uri="{FF2B5EF4-FFF2-40B4-BE49-F238E27FC236}">
              <a16:creationId xmlns="" xmlns:a16="http://schemas.microsoft.com/office/drawing/2014/main" id="{00000000-0008-0000-0000-0000013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a:extLst>
            <a:ext uri="{FF2B5EF4-FFF2-40B4-BE49-F238E27FC236}">
              <a16:creationId xmlns="" xmlns:a16="http://schemas.microsoft.com/office/drawing/2014/main" id="{00000000-0008-0000-0A00-00000E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a:extLst>
            <a:ext uri="{FF2B5EF4-FFF2-40B4-BE49-F238E27FC236}">
              <a16:creationId xmlns="" xmlns:a16="http://schemas.microsoft.com/office/drawing/2014/main" id="{00000000-0008-0000-0A00-000070300000}"/>
            </a:ext>
          </a:extLst>
        </xdr:cNvPr>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2020</a:t>
          </a:r>
        </a:p>
      </xdr:txBody>
    </xdr:sp>
    <xdr:clientData/>
  </xdr:twoCellAnchor>
  <mc:AlternateContent xmlns:mc="http://schemas.openxmlformats.org/markup-compatibility/2006">
    <mc:Choice xmlns:a14="http://schemas.microsoft.com/office/drawing/2010/main" Requires="a14">
      <xdr:twoCellAnchor editAs="oneCell">
        <xdr:from>
          <xdr:col>23</xdr:col>
          <xdr:colOff>25400</xdr:colOff>
          <xdr:row>1</xdr:row>
          <xdr:rowOff>82550</xdr:rowOff>
        </xdr:from>
        <xdr:to>
          <xdr:col>34</xdr:col>
          <xdr:colOff>114300</xdr:colOff>
          <xdr:row>3</xdr:row>
          <xdr:rowOff>44450</xdr:rowOff>
        </xdr:to>
        <xdr:pic>
          <xdr:nvPicPr>
            <xdr:cNvPr id="12834" name="Picture 5"/>
            <xdr:cNvPicPr>
              <a:picLocks noChangeAspect="1" noChangeArrowheads="1"/>
              <a:extLst>
                <a:ext uri="{84589F7E-364E-4C9E-8A38-B11213B215E9}">
                  <a14:cameraTool cellRange="'DAP1'!$B$9:$L$9" spid="_x0000_s12839"/>
                </a:ext>
              </a:extLst>
            </xdr:cNvPicPr>
          </xdr:nvPicPr>
          <xdr:blipFill>
            <a:blip xmlns:r="http://schemas.openxmlformats.org/officeDocument/2006/relationships" r:embed="rId2"/>
            <a:srcRect/>
            <a:stretch>
              <a:fillRect/>
            </a:stretch>
          </xdr:blipFill>
          <xdr:spPr bwMode="auto">
            <a:xfrm>
              <a:off x="4451350" y="209550"/>
              <a:ext cx="2139950" cy="2159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a:extLst>
            <a:ext uri="{FF2B5EF4-FFF2-40B4-BE49-F238E27FC236}">
              <a16:creationId xmlns="" xmlns:a16="http://schemas.microsoft.com/office/drawing/2014/main" id="{00000000-0008-0000-0B00-00006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a:extLst>
            <a:ext uri="{FF2B5EF4-FFF2-40B4-BE49-F238E27FC236}">
              <a16:creationId xmlns="" xmlns:a16="http://schemas.microsoft.com/office/drawing/2014/main" id="{00000000-0008-0000-0B00-00008F380000}"/>
            </a:ext>
          </a:extLst>
        </xdr:cNvPr>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2020</a:t>
          </a:r>
        </a:p>
      </xdr:txBody>
    </xdr:sp>
    <xdr:clientData/>
  </xdr:twoCellAnchor>
  <mc:AlternateContent xmlns:mc="http://schemas.openxmlformats.org/markup-compatibility/2006">
    <mc:Choice xmlns:a14="http://schemas.microsoft.com/office/drawing/2010/main" Requires="a14">
      <xdr:twoCellAnchor editAs="oneCell">
        <xdr:from>
          <xdr:col>5</xdr:col>
          <xdr:colOff>6350</xdr:colOff>
          <xdr:row>0</xdr:row>
          <xdr:rowOff>76200</xdr:rowOff>
        </xdr:from>
        <xdr:to>
          <xdr:col>6</xdr:col>
          <xdr:colOff>635000</xdr:colOff>
          <xdr:row>2</xdr:row>
          <xdr:rowOff>25400</xdr:rowOff>
        </xdr:to>
        <xdr:pic>
          <xdr:nvPicPr>
            <xdr:cNvPr id="14969" name="Picture 2"/>
            <xdr:cNvPicPr>
              <a:picLocks noChangeAspect="1" noChangeArrowheads="1"/>
              <a:extLst>
                <a:ext uri="{84589F7E-364E-4C9E-8A38-B11213B215E9}">
                  <a14:cameraTool cellRange="'DAP1'!$B$9:$L$9" spid="_x0000_s14974"/>
                </a:ext>
              </a:extLst>
            </xdr:cNvPicPr>
          </xdr:nvPicPr>
          <xdr:blipFill>
            <a:blip xmlns:r="http://schemas.openxmlformats.org/officeDocument/2006/relationships" r:embed="rId2"/>
            <a:srcRect/>
            <a:stretch>
              <a:fillRect/>
            </a:stretch>
          </xdr:blipFill>
          <xdr:spPr bwMode="auto">
            <a:xfrm>
              <a:off x="7340600" y="76200"/>
              <a:ext cx="1854200" cy="2413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a:extLst>
            <a:ext uri="{FF2B5EF4-FFF2-40B4-BE49-F238E27FC236}">
              <a16:creationId xmlns="" xmlns:a16="http://schemas.microsoft.com/office/drawing/2014/main" id="{00000000-0008-0000-0100-000006000000}"/>
            </a:ext>
          </a:extLst>
        </xdr:cNvPr>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a:extLst>
            <a:ext uri="{FF2B5EF4-FFF2-40B4-BE49-F238E27FC236}">
              <a16:creationId xmlns="" xmlns:a16="http://schemas.microsoft.com/office/drawing/2014/main" id="{00000000-0008-0000-0100-000015040000}"/>
            </a:ext>
          </a:extLst>
        </xdr:cNvPr>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a:extLst>
            <a:ext uri="{FF2B5EF4-FFF2-40B4-BE49-F238E27FC236}">
              <a16:creationId xmlns="" xmlns:a16="http://schemas.microsoft.com/office/drawing/2014/main" id="{00000000-0008-0000-0100-000049360000}"/>
            </a:ext>
          </a:extLst>
        </xdr:cNvPr>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a:t>
          </a:r>
          <a:r>
            <a:rPr lang="en-US" sz="1100" b="1" i="0" strike="noStrike">
              <a:solidFill>
                <a:srgbClr val="000000"/>
              </a:solidFill>
              <a:latin typeface="Calibri"/>
            </a:rPr>
            <a:t>20</a:t>
          </a:r>
          <a:endParaRPr lang="cs-CZ" sz="1100" b="1" i="0" strike="noStrike">
            <a:solidFill>
              <a:srgbClr val="000000"/>
            </a:solidFill>
            <a:latin typeface="Calibri"/>
          </a:endParaRP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a:extLst>
            <a:ext uri="{FF2B5EF4-FFF2-40B4-BE49-F238E27FC236}">
              <a16:creationId xmlns="" xmlns:a16="http://schemas.microsoft.com/office/drawing/2014/main" id="{00000000-0008-0000-0100-000033690000}"/>
            </a:ext>
          </a:extLst>
        </xdr:cNvPr>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a:extLst>
            <a:ext uri="{FF2B5EF4-FFF2-40B4-BE49-F238E27FC236}">
              <a16:creationId xmlns="" xmlns:a16="http://schemas.microsoft.com/office/drawing/2014/main" id="{00000000-0008-0000-0100-000034690000}"/>
            </a:ext>
          </a:extLst>
        </xdr:cNvPr>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a:extLst>
            <a:ext uri="{FF2B5EF4-FFF2-40B4-BE49-F238E27FC236}">
              <a16:creationId xmlns="" xmlns:a16="http://schemas.microsoft.com/office/drawing/2014/main" id="{00000000-0008-0000-0100-000035690000}"/>
            </a:ext>
          </a:extLst>
        </xdr:cNvPr>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a:extLst>
            <a:ext uri="{FF2B5EF4-FFF2-40B4-BE49-F238E27FC236}">
              <a16:creationId xmlns="" xmlns:a16="http://schemas.microsoft.com/office/drawing/2014/main" id="{00000000-0008-0000-0100-000036690000}"/>
            </a:ext>
          </a:extLst>
        </xdr:cNvPr>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a:extLst>
            <a:ext uri="{FF2B5EF4-FFF2-40B4-BE49-F238E27FC236}">
              <a16:creationId xmlns="" xmlns:a16="http://schemas.microsoft.com/office/drawing/2014/main" id="{00000000-0008-0000-0100-000037690000}"/>
            </a:ext>
          </a:extLst>
        </xdr:cNvPr>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a:extLst>
            <a:ext uri="{FF2B5EF4-FFF2-40B4-BE49-F238E27FC236}">
              <a16:creationId xmlns="" xmlns:a16="http://schemas.microsoft.com/office/drawing/2014/main" id="{00000000-0008-0000-0100-000038690000}"/>
            </a:ext>
          </a:extLst>
        </xdr:cNvPr>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a:extLst>
            <a:ext uri="{FF2B5EF4-FFF2-40B4-BE49-F238E27FC236}">
              <a16:creationId xmlns="" xmlns:a16="http://schemas.microsoft.com/office/drawing/2014/main" id="{00000000-0008-0000-0100-000050360000}"/>
            </a:ext>
          </a:extLst>
        </xdr:cNvPr>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a:extLst>
            <a:ext uri="{FF2B5EF4-FFF2-40B4-BE49-F238E27FC236}">
              <a16:creationId xmlns="" xmlns:a16="http://schemas.microsoft.com/office/drawing/2014/main" id="{00000000-0008-0000-0100-00003A690000}"/>
            </a:ext>
          </a:extLst>
        </xdr:cNvPr>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a:extLst>
            <a:ext uri="{FF2B5EF4-FFF2-40B4-BE49-F238E27FC236}">
              <a16:creationId xmlns="" xmlns:a16="http://schemas.microsoft.com/office/drawing/2014/main" id="{00000000-0008-0000-0100-00003B690000}"/>
            </a:ext>
          </a:extLst>
        </xdr:cNvPr>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a:extLst>
            <a:ext uri="{FF2B5EF4-FFF2-40B4-BE49-F238E27FC236}">
              <a16:creationId xmlns="" xmlns:a16="http://schemas.microsoft.com/office/drawing/2014/main" id="{00000000-0008-0000-0100-00003C690000}"/>
            </a:ext>
          </a:extLst>
        </xdr:cNvPr>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a:extLst>
            <a:ext uri="{FF2B5EF4-FFF2-40B4-BE49-F238E27FC236}">
              <a16:creationId xmlns="" xmlns:a16="http://schemas.microsoft.com/office/drawing/2014/main" id="{00000000-0008-0000-0100-00003D690000}"/>
            </a:ext>
          </a:extLst>
        </xdr:cNvPr>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a:extLst>
            <a:ext uri="{FF2B5EF4-FFF2-40B4-BE49-F238E27FC236}">
              <a16:creationId xmlns="" xmlns:a16="http://schemas.microsoft.com/office/drawing/2014/main" id="{00000000-0008-0000-0100-00003E690000}"/>
            </a:ext>
          </a:extLst>
        </xdr:cNvPr>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a:extLst>
            <a:ext uri="{FF2B5EF4-FFF2-40B4-BE49-F238E27FC236}">
              <a16:creationId xmlns="" xmlns:a16="http://schemas.microsoft.com/office/drawing/2014/main" id="{00000000-0008-0000-0100-00003F690000}"/>
            </a:ext>
          </a:extLst>
        </xdr:cNvPr>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a:extLst>
            <a:ext uri="{FF2B5EF4-FFF2-40B4-BE49-F238E27FC236}">
              <a16:creationId xmlns="" xmlns:a16="http://schemas.microsoft.com/office/drawing/2014/main" id="{00000000-0008-0000-0200-000007080000}"/>
            </a:ext>
          </a:extLst>
        </xdr:cNvPr>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64</xdr:row>
      <xdr:rowOff>0</xdr:rowOff>
    </xdr:from>
    <xdr:to>
      <xdr:col>5</xdr:col>
      <xdr:colOff>19050</xdr:colOff>
      <xdr:row>66</xdr:row>
      <xdr:rowOff>0</xdr:rowOff>
    </xdr:to>
    <xdr:sp macro="" textlink="">
      <xdr:nvSpPr>
        <xdr:cNvPr id="3080" name="TextovéPole 8">
          <a:extLst>
            <a:ext uri="{FF2B5EF4-FFF2-40B4-BE49-F238E27FC236}">
              <a16:creationId xmlns="" xmlns:a16="http://schemas.microsoft.com/office/drawing/2014/main" id="{00000000-0008-0000-0300-0000080C0000}"/>
            </a:ext>
          </a:extLst>
        </xdr:cNvPr>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47</xdr:row>
      <xdr:rowOff>0</xdr:rowOff>
    </xdr:from>
    <xdr:to>
      <xdr:col>33</xdr:col>
      <xdr:colOff>180975</xdr:colOff>
      <xdr:row>52</xdr:row>
      <xdr:rowOff>9524</xdr:rowOff>
    </xdr:to>
    <xdr:sp macro="" textlink="">
      <xdr:nvSpPr>
        <xdr:cNvPr id="14" name="Zaoblený obdélník 13">
          <a:extLst>
            <a:ext uri="{FF2B5EF4-FFF2-40B4-BE49-F238E27FC236}">
              <a16:creationId xmlns="" xmlns:a16="http://schemas.microsoft.com/office/drawing/2014/main" id="{00000000-0008-0000-0400-00000E000000}"/>
            </a:ext>
          </a:extLst>
        </xdr:cNvPr>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76</xdr:row>
      <xdr:rowOff>0</xdr:rowOff>
    </xdr:from>
    <xdr:to>
      <xdr:col>17</xdr:col>
      <xdr:colOff>76200</xdr:colOff>
      <xdr:row>77</xdr:row>
      <xdr:rowOff>76200</xdr:rowOff>
    </xdr:to>
    <xdr:sp macro="" textlink="">
      <xdr:nvSpPr>
        <xdr:cNvPr id="4108" name="TextovéPole 14">
          <a:extLst>
            <a:ext uri="{FF2B5EF4-FFF2-40B4-BE49-F238E27FC236}">
              <a16:creationId xmlns="" xmlns:a16="http://schemas.microsoft.com/office/drawing/2014/main" id="{00000000-0008-0000-0400-00000C100000}"/>
            </a:ext>
          </a:extLst>
        </xdr:cNvPr>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44450</xdr:colOff>
          <xdr:row>1</xdr:row>
          <xdr:rowOff>0</xdr:rowOff>
        </xdr:from>
        <xdr:to>
          <xdr:col>35</xdr:col>
          <xdr:colOff>50800</xdr:colOff>
          <xdr:row>2</xdr:row>
          <xdr:rowOff>44450</xdr:rowOff>
        </xdr:to>
        <xdr:pic>
          <xdr:nvPicPr>
            <xdr:cNvPr id="6348" name="Picture 78"/>
            <xdr:cNvPicPr>
              <a:picLocks noChangeAspect="1" noChangeArrowheads="1"/>
              <a:extLst>
                <a:ext uri="{84589F7E-364E-4C9E-8A38-B11213B215E9}">
                  <a14:cameraTool cellRange="'DAP1'!$B$9:$L$9" spid="_x0000_s6353"/>
                </a:ext>
              </a:extLst>
            </xdr:cNvPicPr>
          </xdr:nvPicPr>
          <xdr:blipFill>
            <a:blip xmlns:r="http://schemas.openxmlformats.org/officeDocument/2006/relationships" r:embed="rId1"/>
            <a:srcRect/>
            <a:stretch>
              <a:fillRect/>
            </a:stretch>
          </xdr:blipFill>
          <xdr:spPr bwMode="auto">
            <a:xfrm>
              <a:off x="4432300" y="127000"/>
              <a:ext cx="2209800" cy="20955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a:extLst>
            <a:ext uri="{FF2B5EF4-FFF2-40B4-BE49-F238E27FC236}">
              <a16:creationId xmlns="" xmlns:a16="http://schemas.microsoft.com/office/drawing/2014/main" id="{00000000-0008-0000-0700-0000191D0000}"/>
            </a:ext>
          </a:extLst>
        </xdr:cNvPr>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a:t>
          </a:r>
          <a:r>
            <a:rPr lang="en-US" sz="900" b="0" i="0" strike="noStrike">
              <a:solidFill>
                <a:srgbClr val="000000"/>
              </a:solidFill>
              <a:latin typeface="Arial"/>
              <a:cs typeface="Arial"/>
            </a:rPr>
            <a:t>20</a:t>
          </a:r>
          <a:r>
            <a:rPr lang="cs-CZ" sz="900" b="0" i="0" strike="noStrike">
              <a:solidFill>
                <a:srgbClr val="000000"/>
              </a:solidFill>
              <a:latin typeface="Arial"/>
              <a:cs typeface="Arial"/>
            </a:rPr>
            <a:t> – 25 5405 MFin 5405 vzor č. </a:t>
          </a:r>
          <a:r>
            <a:rPr lang="en-US" sz="900" b="0" i="0" strike="noStrike">
              <a:solidFill>
                <a:srgbClr val="000000"/>
              </a:solidFill>
              <a:latin typeface="Arial"/>
              <a:cs typeface="Arial"/>
            </a:rPr>
            <a:t>26</a:t>
          </a:r>
          <a:r>
            <a:rPr lang="en-US" sz="900" b="0" i="0" strike="noStrike" baseline="0">
              <a:solidFill>
                <a:srgbClr val="000000"/>
              </a:solidFill>
              <a:latin typeface="Arial"/>
              <a:cs typeface="Arial"/>
            </a:rPr>
            <a:t> </a:t>
          </a:r>
          <a:r>
            <a:rPr lang="cs-CZ" sz="900" b="0" i="0" strike="noStrike">
              <a:solidFill>
                <a:srgbClr val="000000"/>
              </a:solidFill>
              <a:latin typeface="Arial"/>
              <a:cs typeface="Arial"/>
            </a:rPr>
            <a:t>(dále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48</xdr:row>
      <xdr:rowOff>0</xdr:rowOff>
    </xdr:from>
    <xdr:to>
      <xdr:col>33</xdr:col>
      <xdr:colOff>0</xdr:colOff>
      <xdr:row>48</xdr:row>
      <xdr:rowOff>447261</xdr:rowOff>
    </xdr:to>
    <xdr:sp macro="" textlink="">
      <xdr:nvSpPr>
        <xdr:cNvPr id="5" name="TextovéPole 4">
          <a:extLst>
            <a:ext uri="{FF2B5EF4-FFF2-40B4-BE49-F238E27FC236}">
              <a16:creationId xmlns="" xmlns:a16="http://schemas.microsoft.com/office/drawing/2014/main" id="{00000000-0008-0000-0700-000005000000}"/>
            </a:ext>
          </a:extLst>
        </xdr:cNvPr>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1</xdr:row>
          <xdr:rowOff>38100</xdr:rowOff>
        </xdr:from>
        <xdr:to>
          <xdr:col>33</xdr:col>
          <xdr:colOff>31750</xdr:colOff>
          <xdr:row>3</xdr:row>
          <xdr:rowOff>19050</xdr:rowOff>
        </xdr:to>
        <xdr:pic>
          <xdr:nvPicPr>
            <xdr:cNvPr id="7887" name="Picture 59"/>
            <xdr:cNvPicPr>
              <a:picLocks noChangeAspect="1" noChangeArrowheads="1"/>
              <a:extLst>
                <a:ext uri="{84589F7E-364E-4C9E-8A38-B11213B215E9}">
                  <a14:cameraTool cellRange="'DAP1'!$B$9:$L$9" spid="_x0000_s7894"/>
                </a:ext>
              </a:extLst>
            </xdr:cNvPicPr>
          </xdr:nvPicPr>
          <xdr:blipFill>
            <a:blip xmlns:r="http://schemas.openxmlformats.org/officeDocument/2006/relationships" r:embed="rId1"/>
            <a:srcRect/>
            <a:stretch>
              <a:fillRect/>
            </a:stretch>
          </xdr:blipFill>
          <xdr:spPr bwMode="auto">
            <a:xfrm>
              <a:off x="4165600" y="165100"/>
              <a:ext cx="2171700" cy="23495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a:extLst>
            <a:ext uri="{FF2B5EF4-FFF2-40B4-BE49-F238E27FC236}">
              <a16:creationId xmlns="" xmlns:a16="http://schemas.microsoft.com/office/drawing/2014/main" id="{00000000-0008-0000-0800-000004000000}"/>
            </a:ext>
          </a:extLst>
        </xdr:cNvPr>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2020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6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44450</xdr:colOff>
          <xdr:row>1</xdr:row>
          <xdr:rowOff>25400</xdr:rowOff>
        </xdr:from>
        <xdr:to>
          <xdr:col>32</xdr:col>
          <xdr:colOff>25400</xdr:colOff>
          <xdr:row>3</xdr:row>
          <xdr:rowOff>0</xdr:rowOff>
        </xdr:to>
        <xdr:pic>
          <xdr:nvPicPr>
            <xdr:cNvPr id="8655" name="Picture 43"/>
            <xdr:cNvPicPr>
              <a:picLocks noChangeAspect="1" noChangeArrowheads="1"/>
              <a:extLst>
                <a:ext uri="{84589F7E-364E-4C9E-8A38-B11213B215E9}">
                  <a14:cameraTool cellRange="'DAP1'!$B$9:$L$9" spid="_x0000_s8660"/>
                </a:ext>
              </a:extLst>
            </xdr:cNvPicPr>
          </xdr:nvPicPr>
          <xdr:blipFill>
            <a:blip xmlns:r="http://schemas.openxmlformats.org/officeDocument/2006/relationships" r:embed="rId1"/>
            <a:srcRect/>
            <a:stretch>
              <a:fillRect/>
            </a:stretch>
          </xdr:blipFill>
          <xdr:spPr bwMode="auto">
            <a:xfrm>
              <a:off x="4032250" y="209550"/>
              <a:ext cx="220980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a:extLst>
            <a:ext uri="{FF2B5EF4-FFF2-40B4-BE49-F238E27FC236}">
              <a16:creationId xmlns="" xmlns:a16="http://schemas.microsoft.com/office/drawing/2014/main" id="{00000000-0008-0000-0900-000003000000}"/>
            </a:ext>
          </a:extLst>
        </xdr:cNvPr>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M</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O</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 N Ý </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L I S T</a:t>
          </a:r>
          <a:endParaRPr lang="en-US" sz="2800" b="1" baseline="0">
            <a:solidFill>
              <a:schemeClr val="dk1"/>
            </a:solidFill>
            <a:latin typeface="+mn-lt"/>
            <a:ea typeface="+mn-ea"/>
            <a:cs typeface="+mn-cs"/>
          </a:endParaRPr>
        </a:p>
        <a:p>
          <a:pPr algn="ctr"/>
          <a:r>
            <a:rPr lang="cs-CZ" sz="1600" b="1" baseline="0">
              <a:solidFill>
                <a:schemeClr val="dk1"/>
              </a:solidFill>
              <a:latin typeface="+mn-lt"/>
              <a:ea typeface="+mn-ea"/>
              <a:cs typeface="+mn-cs"/>
            </a:rPr>
            <a:t>k Příloze č. 3</a:t>
          </a:r>
          <a:endParaRPr lang="en-US" sz="1600" b="1" baseline="0">
            <a:solidFill>
              <a:schemeClr val="dk1"/>
            </a:solidFill>
            <a:latin typeface="+mn-lt"/>
            <a:ea typeface="+mn-ea"/>
            <a:cs typeface="+mn-cs"/>
          </a:endParaRPr>
        </a:p>
        <a:p>
          <a:pPr algn="ctr"/>
          <a:r>
            <a:rPr lang="cs-CZ" sz="1600" b="1" baseline="0">
              <a:solidFill>
                <a:schemeClr val="dk1"/>
              </a:solidFill>
              <a:latin typeface="+mn-lt"/>
              <a:ea typeface="+mn-ea"/>
              <a:cs typeface="+mn-cs"/>
            </a:rPr>
            <a:t>Příjmy ze zdrojů v zahraničí –</a:t>
          </a:r>
        </a:p>
        <a:p>
          <a:pPr algn="ctr"/>
          <a:r>
            <a:rPr lang="cs-CZ" sz="1600" b="1" baseline="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tabSelected="1" zoomScaleNormal="100" workbookViewId="0">
      <selection activeCell="D6" sqref="D6"/>
    </sheetView>
  </sheetViews>
  <sheetFormatPr defaultColWidth="0" defaultRowHeight="14.5" zeroHeight="1" x14ac:dyDescent="0.35"/>
  <cols>
    <col min="1" max="1" width="3.453125" customWidth="1"/>
    <col min="2" max="2" width="21.7265625" customWidth="1"/>
    <col min="3" max="10" width="9.1796875" customWidth="1"/>
  </cols>
  <sheetData>
    <row r="1" spans="1:10" x14ac:dyDescent="0.35"/>
    <row r="2" spans="1:10" x14ac:dyDescent="0.35">
      <c r="E2" s="136"/>
    </row>
    <row r="3" spans="1:10" ht="92.25" customHeight="1" x14ac:dyDescent="0.35">
      <c r="A3" s="311" t="s">
        <v>450</v>
      </c>
      <c r="B3" s="312"/>
      <c r="C3" s="312"/>
      <c r="D3" s="312"/>
      <c r="E3" s="312"/>
      <c r="F3" s="312"/>
      <c r="G3" s="312"/>
      <c r="H3" s="312"/>
      <c r="I3" s="312"/>
      <c r="J3" s="312"/>
    </row>
    <row r="4" spans="1:10" x14ac:dyDescent="0.35">
      <c r="A4" s="313" t="s">
        <v>162</v>
      </c>
      <c r="B4" s="313"/>
      <c r="C4" s="313"/>
      <c r="D4" s="313"/>
      <c r="E4" s="313"/>
      <c r="F4" s="313"/>
      <c r="G4" s="313"/>
      <c r="H4" s="313"/>
      <c r="I4" s="313"/>
      <c r="J4" s="313"/>
    </row>
    <row r="5" spans="1:10" s="138" customFormat="1" ht="38.25" customHeight="1" x14ac:dyDescent="0.35">
      <c r="C5" s="310"/>
      <c r="D5" s="310"/>
      <c r="E5" s="310"/>
      <c r="F5" s="310"/>
      <c r="G5" s="310"/>
      <c r="H5" s="310"/>
      <c r="I5" s="310"/>
      <c r="J5" s="310"/>
    </row>
    <row r="6" spans="1:10" s="138" customFormat="1" ht="38.25" customHeight="1" x14ac:dyDescent="0.35">
      <c r="C6" s="137"/>
      <c r="D6" s="137"/>
      <c r="E6" s="137"/>
      <c r="F6" s="137"/>
      <c r="G6" s="137"/>
      <c r="H6" s="137"/>
      <c r="I6" s="137"/>
      <c r="J6" s="137"/>
    </row>
    <row r="7" spans="1:10" s="138" customFormat="1" ht="38.25" customHeight="1" x14ac:dyDescent="0.35">
      <c r="C7" s="137"/>
      <c r="D7" s="137"/>
      <c r="E7" s="137"/>
      <c r="F7" s="137"/>
      <c r="G7" s="137"/>
      <c r="H7" s="137"/>
      <c r="I7" s="137"/>
      <c r="J7" s="137"/>
    </row>
    <row r="8" spans="1:10" ht="38.25" customHeight="1" x14ac:dyDescent="0.35">
      <c r="C8" s="310"/>
      <c r="D8" s="310"/>
      <c r="E8" s="310"/>
      <c r="F8" s="310"/>
      <c r="G8" s="310"/>
      <c r="H8" s="310"/>
      <c r="I8" s="310"/>
      <c r="J8" s="310"/>
    </row>
    <row r="9" spans="1:10" s="136" customFormat="1" ht="69.75" customHeight="1" x14ac:dyDescent="0.35">
      <c r="A9" s="310" t="s">
        <v>418</v>
      </c>
      <c r="B9" s="310"/>
      <c r="C9" s="310"/>
      <c r="D9" s="310"/>
      <c r="E9" s="310"/>
      <c r="F9" s="310"/>
      <c r="G9" s="310"/>
      <c r="H9" s="310"/>
      <c r="I9" s="310"/>
      <c r="J9" s="310"/>
    </row>
    <row r="10" spans="1:10" ht="41.25" customHeight="1" x14ac:dyDescent="0.35">
      <c r="C10" s="309"/>
      <c r="D10" s="309"/>
      <c r="E10" s="309"/>
      <c r="F10" s="309"/>
      <c r="G10" s="309"/>
      <c r="H10" s="309"/>
      <c r="I10" s="309"/>
      <c r="J10" s="309"/>
    </row>
    <row r="11" spans="1:10" ht="41.25" customHeight="1" x14ac:dyDescent="0.35"/>
    <row r="12" spans="1:10" hidden="1" x14ac:dyDescent="0.35"/>
    <row r="13" spans="1:10" hidden="1" x14ac:dyDescent="0.35"/>
    <row r="14" spans="1:10" hidden="1" x14ac:dyDescent="0.35"/>
    <row r="15" spans="1:10" hidden="1" x14ac:dyDescent="0.35"/>
    <row r="16" spans="1:10"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tint="-0.499984740745262"/>
  </sheetPr>
  <dimension ref="A1:AI61"/>
  <sheetViews>
    <sheetView showGridLines="0" showRowColHeaders="0" topLeftCell="A4" workbookViewId="0">
      <selection activeCell="AC4" sqref="AC4:AE5"/>
    </sheetView>
  </sheetViews>
  <sheetFormatPr defaultColWidth="0" defaultRowHeight="10" zeroHeight="1" x14ac:dyDescent="0.2"/>
  <cols>
    <col min="1" max="1" width="1.453125" style="139" customWidth="1"/>
    <col min="2" max="2" width="1.7265625" style="139" customWidth="1"/>
    <col min="3" max="26" width="2.81640625" style="139" customWidth="1"/>
    <col min="27" max="27" width="1.54296875" style="139" customWidth="1"/>
    <col min="28" max="33" width="2.81640625" style="139" customWidth="1"/>
    <col min="34" max="34" width="1.453125" style="139" customWidth="1"/>
    <col min="35" max="35" width="2.81640625" style="139" customWidth="1"/>
    <col min="36" max="16384" width="0" style="139" hidden="1"/>
  </cols>
  <sheetData>
    <row r="1" spans="1:35" ht="15" customHeight="1" x14ac:dyDescent="0.2">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35"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5" x14ac:dyDescent="0.2">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row>
    <row r="4" spans="1:35" x14ac:dyDescent="0.2">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761"/>
      <c r="AD4" s="762"/>
      <c r="AE4" s="763"/>
      <c r="AF4" s="142"/>
      <c r="AG4" s="142"/>
      <c r="AH4" s="142"/>
      <c r="AI4" s="142"/>
    </row>
    <row r="5" spans="1:35"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1" t="s">
        <v>226</v>
      </c>
      <c r="AB5" s="142"/>
      <c r="AC5" s="764"/>
      <c r="AD5" s="765"/>
      <c r="AE5" s="766"/>
      <c r="AF5" s="142"/>
      <c r="AG5" s="142"/>
      <c r="AH5" s="142"/>
      <c r="AI5" s="142"/>
    </row>
    <row r="6" spans="1:35" x14ac:dyDescent="0.2">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row>
    <row r="7" spans="1:35" x14ac:dyDescent="0.2">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row>
    <row r="8" spans="1:35"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row>
    <row r="9" spans="1:35" x14ac:dyDescent="0.2">
      <c r="A9" s="142"/>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row>
    <row r="10" spans="1:35"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row>
    <row r="11" spans="1:35" x14ac:dyDescent="0.2">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row>
    <row r="12" spans="1:35"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row>
    <row r="13" spans="1:35" x14ac:dyDescent="0.2">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row>
    <row r="14" spans="1:35" x14ac:dyDescent="0.2">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row>
    <row r="15" spans="1:35" x14ac:dyDescent="0.2">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row>
    <row r="16" spans="1:35"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row>
    <row r="17" spans="1:35" x14ac:dyDescent="0.2">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row>
    <row r="18" spans="1:35" x14ac:dyDescent="0.2">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row>
    <row r="19" spans="1:35" x14ac:dyDescent="0.2">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row>
    <row r="20" spans="1:35" x14ac:dyDescent="0.2">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row>
    <row r="21" spans="1:35" x14ac:dyDescent="0.2">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row>
    <row r="22" spans="1:35" x14ac:dyDescent="0.2">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x14ac:dyDescent="0.2">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x14ac:dyDescent="0.2">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row>
    <row r="25" spans="1:35" x14ac:dyDescent="0.2">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row>
    <row r="26" spans="1:35" x14ac:dyDescent="0.2">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row>
    <row r="27" spans="1:35" x14ac:dyDescent="0.2">
      <c r="A27" s="142"/>
      <c r="B27" s="142"/>
      <c r="C27" s="142"/>
      <c r="D27" s="142"/>
      <c r="E27" s="142"/>
      <c r="F27" s="761"/>
      <c r="G27" s="762"/>
      <c r="H27" s="763"/>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row>
    <row r="28" spans="1:35" x14ac:dyDescent="0.2">
      <c r="A28" s="142"/>
      <c r="B28" s="142"/>
      <c r="C28" s="142" t="s">
        <v>227</v>
      </c>
      <c r="D28" s="142"/>
      <c r="E28" s="142"/>
      <c r="F28" s="764"/>
      <c r="G28" s="765"/>
      <c r="H28" s="766"/>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row>
    <row r="29" spans="1:35" x14ac:dyDescent="0.2">
      <c r="A29" s="14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row>
    <row r="30" spans="1:35" ht="15" customHeight="1" x14ac:dyDescent="0.2">
      <c r="A30" s="142"/>
      <c r="B30" s="142"/>
      <c r="C30" s="739"/>
      <c r="D30" s="740"/>
      <c r="E30" s="740"/>
      <c r="F30" s="740"/>
      <c r="G30" s="740"/>
      <c r="H30" s="740"/>
      <c r="I30" s="740"/>
      <c r="J30" s="740"/>
      <c r="K30" s="740"/>
      <c r="L30" s="740"/>
      <c r="M30" s="740"/>
      <c r="N30" s="740"/>
      <c r="O30" s="740"/>
      <c r="P30" s="740"/>
      <c r="Q30" s="740"/>
      <c r="R30" s="740"/>
      <c r="S30" s="740"/>
      <c r="T30" s="741"/>
      <c r="U30" s="690" t="s">
        <v>54</v>
      </c>
      <c r="V30" s="691"/>
      <c r="W30" s="691"/>
      <c r="X30" s="691"/>
      <c r="Y30" s="691"/>
      <c r="Z30" s="691"/>
      <c r="AA30" s="691"/>
      <c r="AB30" s="690" t="s">
        <v>55</v>
      </c>
      <c r="AC30" s="691"/>
      <c r="AD30" s="691"/>
      <c r="AE30" s="691"/>
      <c r="AF30" s="691"/>
      <c r="AG30" s="691"/>
      <c r="AH30" s="692"/>
      <c r="AI30" s="142"/>
    </row>
    <row r="31" spans="1:35" x14ac:dyDescent="0.2">
      <c r="A31" s="142"/>
      <c r="B31" s="142"/>
      <c r="C31" s="742"/>
      <c r="D31" s="743"/>
      <c r="E31" s="743"/>
      <c r="F31" s="743"/>
      <c r="G31" s="743"/>
      <c r="H31" s="743"/>
      <c r="I31" s="743"/>
      <c r="J31" s="743"/>
      <c r="K31" s="743"/>
      <c r="L31" s="743"/>
      <c r="M31" s="743"/>
      <c r="N31" s="743"/>
      <c r="O31" s="743"/>
      <c r="P31" s="743"/>
      <c r="Q31" s="743"/>
      <c r="R31" s="743"/>
      <c r="S31" s="743"/>
      <c r="T31" s="744"/>
      <c r="U31" s="693"/>
      <c r="V31" s="694"/>
      <c r="W31" s="694"/>
      <c r="X31" s="694"/>
      <c r="Y31" s="694"/>
      <c r="Z31" s="694"/>
      <c r="AA31" s="694"/>
      <c r="AB31" s="693"/>
      <c r="AC31" s="694"/>
      <c r="AD31" s="694"/>
      <c r="AE31" s="694"/>
      <c r="AF31" s="694"/>
      <c r="AG31" s="694"/>
      <c r="AH31" s="695"/>
      <c r="AI31" s="142"/>
    </row>
    <row r="32" spans="1:35" s="140" customFormat="1" ht="30.75" customHeight="1" x14ac:dyDescent="0.35">
      <c r="A32" s="161"/>
      <c r="B32" s="161"/>
      <c r="C32" s="686">
        <v>321</v>
      </c>
      <c r="D32" s="686"/>
      <c r="E32" s="736" t="s">
        <v>228</v>
      </c>
      <c r="F32" s="736"/>
      <c r="G32" s="736"/>
      <c r="H32" s="736"/>
      <c r="I32" s="736"/>
      <c r="J32" s="736"/>
      <c r="K32" s="736"/>
      <c r="L32" s="736"/>
      <c r="M32" s="736"/>
      <c r="N32" s="736"/>
      <c r="O32" s="736"/>
      <c r="P32" s="736"/>
      <c r="Q32" s="736"/>
      <c r="R32" s="736"/>
      <c r="S32" s="736"/>
      <c r="T32" s="736"/>
      <c r="U32" s="721"/>
      <c r="V32" s="721"/>
      <c r="W32" s="721"/>
      <c r="X32" s="721"/>
      <c r="Y32" s="721"/>
      <c r="Z32" s="721"/>
      <c r="AA32" s="721"/>
      <c r="AB32" s="717"/>
      <c r="AC32" s="736"/>
      <c r="AD32" s="736"/>
      <c r="AE32" s="736"/>
      <c r="AF32" s="736"/>
      <c r="AG32" s="736"/>
      <c r="AH32" s="736"/>
      <c r="AI32" s="161"/>
    </row>
    <row r="33" spans="1:35" s="140" customFormat="1" ht="30.75" customHeight="1" x14ac:dyDescent="0.35">
      <c r="A33" s="161"/>
      <c r="B33" s="161"/>
      <c r="C33" s="686">
        <v>322</v>
      </c>
      <c r="D33" s="686"/>
      <c r="E33" s="736" t="s">
        <v>182</v>
      </c>
      <c r="F33" s="736"/>
      <c r="G33" s="736"/>
      <c r="H33" s="736"/>
      <c r="I33" s="736"/>
      <c r="J33" s="736"/>
      <c r="K33" s="736"/>
      <c r="L33" s="736"/>
      <c r="M33" s="736"/>
      <c r="N33" s="736"/>
      <c r="O33" s="736"/>
      <c r="P33" s="736"/>
      <c r="Q33" s="736"/>
      <c r="R33" s="736"/>
      <c r="S33" s="736"/>
      <c r="T33" s="736"/>
      <c r="U33" s="721"/>
      <c r="V33" s="721"/>
      <c r="W33" s="721"/>
      <c r="X33" s="721"/>
      <c r="Y33" s="721"/>
      <c r="Z33" s="721"/>
      <c r="AA33" s="721"/>
      <c r="AB33" s="717"/>
      <c r="AC33" s="736"/>
      <c r="AD33" s="736"/>
      <c r="AE33" s="736"/>
      <c r="AF33" s="736"/>
      <c r="AG33" s="736"/>
      <c r="AH33" s="736"/>
      <c r="AI33" s="161"/>
    </row>
    <row r="34" spans="1:35" s="140" customFormat="1" ht="30.75" customHeight="1" x14ac:dyDescent="0.35">
      <c r="A34" s="161"/>
      <c r="B34" s="161"/>
      <c r="C34" s="686">
        <v>323</v>
      </c>
      <c r="D34" s="686"/>
      <c r="E34" s="736" t="s">
        <v>229</v>
      </c>
      <c r="F34" s="736"/>
      <c r="G34" s="736"/>
      <c r="H34" s="736"/>
      <c r="I34" s="736"/>
      <c r="J34" s="736"/>
      <c r="K34" s="736"/>
      <c r="L34" s="736"/>
      <c r="M34" s="736"/>
      <c r="N34" s="736"/>
      <c r="O34" s="736"/>
      <c r="P34" s="736"/>
      <c r="Q34" s="736"/>
      <c r="R34" s="736"/>
      <c r="S34" s="736"/>
      <c r="T34" s="736"/>
      <c r="U34" s="721"/>
      <c r="V34" s="721"/>
      <c r="W34" s="721"/>
      <c r="X34" s="721"/>
      <c r="Y34" s="721"/>
      <c r="Z34" s="721"/>
      <c r="AA34" s="721"/>
      <c r="AB34" s="717"/>
      <c r="AC34" s="736"/>
      <c r="AD34" s="736"/>
      <c r="AE34" s="736"/>
      <c r="AF34" s="736"/>
      <c r="AG34" s="736"/>
      <c r="AH34" s="736"/>
      <c r="AI34" s="161"/>
    </row>
    <row r="35" spans="1:35" s="140" customFormat="1" ht="30.75" customHeight="1" x14ac:dyDescent="0.35">
      <c r="A35" s="161"/>
      <c r="B35" s="161"/>
      <c r="C35" s="633">
        <v>324</v>
      </c>
      <c r="D35" s="635"/>
      <c r="E35" s="748" t="s">
        <v>321</v>
      </c>
      <c r="F35" s="736"/>
      <c r="G35" s="736"/>
      <c r="H35" s="736"/>
      <c r="I35" s="736"/>
      <c r="J35" s="736"/>
      <c r="K35" s="736"/>
      <c r="L35" s="736"/>
      <c r="M35" s="736"/>
      <c r="N35" s="736"/>
      <c r="O35" s="736"/>
      <c r="P35" s="736"/>
      <c r="Q35" s="736"/>
      <c r="R35" s="736"/>
      <c r="S35" s="736"/>
      <c r="T35" s="736"/>
      <c r="U35" s="750">
        <f>ROUND(IF(IF(IF('DAP2'!E27=0,0,(U32-U33)/'DAP2'!E27)&lt;0,0,IF('DAP2'!E27=0,0,(U32-U33)/'DAP2'!E27))&gt;1,1,IF(IF('DAP2'!E27=0,0,(U32-U33)/'DAP2'!E27)&lt;0,0,IF('DAP2'!E27=0,0,(U32-U33)/'DAP2'!E27))),4)</f>
        <v>0</v>
      </c>
      <c r="V35" s="750"/>
      <c r="W35" s="750"/>
      <c r="X35" s="750"/>
      <c r="Y35" s="750"/>
      <c r="Z35" s="750"/>
      <c r="AA35" s="750"/>
      <c r="AB35" s="717"/>
      <c r="AC35" s="736"/>
      <c r="AD35" s="736"/>
      <c r="AE35" s="736"/>
      <c r="AF35" s="736"/>
      <c r="AG35" s="736"/>
      <c r="AH35" s="736"/>
      <c r="AI35" s="161"/>
    </row>
    <row r="36" spans="1:35" s="140" customFormat="1" ht="30.75" customHeight="1" x14ac:dyDescent="0.35">
      <c r="A36" s="161"/>
      <c r="B36" s="161"/>
      <c r="C36" s="686">
        <v>325</v>
      </c>
      <c r="D36" s="686"/>
      <c r="E36" s="748" t="s">
        <v>449</v>
      </c>
      <c r="F36" s="736"/>
      <c r="G36" s="736"/>
      <c r="H36" s="736"/>
      <c r="I36" s="736"/>
      <c r="J36" s="736"/>
      <c r="K36" s="736"/>
      <c r="L36" s="736"/>
      <c r="M36" s="736"/>
      <c r="N36" s="736"/>
      <c r="O36" s="736"/>
      <c r="P36" s="736"/>
      <c r="Q36" s="736"/>
      <c r="R36" s="736"/>
      <c r="S36" s="736"/>
      <c r="T36" s="736"/>
      <c r="U36" s="768">
        <f>ROUND((r_57+ r_59)*U35,2)</f>
        <v>0</v>
      </c>
      <c r="V36" s="768"/>
      <c r="W36" s="768"/>
      <c r="X36" s="768"/>
      <c r="Y36" s="768"/>
      <c r="Z36" s="768"/>
      <c r="AA36" s="768"/>
      <c r="AB36" s="717"/>
      <c r="AC36" s="736"/>
      <c r="AD36" s="736"/>
      <c r="AE36" s="736"/>
      <c r="AF36" s="736"/>
      <c r="AG36" s="736"/>
      <c r="AH36" s="736"/>
      <c r="AI36" s="161"/>
    </row>
    <row r="37" spans="1:35" s="140" customFormat="1" ht="30.75" customHeight="1" thickBot="1" x14ac:dyDescent="0.4">
      <c r="A37" s="161"/>
      <c r="B37" s="161"/>
      <c r="C37" s="749">
        <v>326</v>
      </c>
      <c r="D37" s="749"/>
      <c r="E37" s="746" t="s">
        <v>230</v>
      </c>
      <c r="F37" s="747"/>
      <c r="G37" s="747"/>
      <c r="H37" s="747"/>
      <c r="I37" s="747"/>
      <c r="J37" s="747"/>
      <c r="K37" s="747"/>
      <c r="L37" s="747"/>
      <c r="M37" s="747"/>
      <c r="N37" s="747"/>
      <c r="O37" s="747"/>
      <c r="P37" s="747"/>
      <c r="Q37" s="747"/>
      <c r="R37" s="747"/>
      <c r="S37" s="747"/>
      <c r="T37" s="747"/>
      <c r="U37" s="760">
        <f>MIN(U34,U36)</f>
        <v>0</v>
      </c>
      <c r="V37" s="760"/>
      <c r="W37" s="760"/>
      <c r="X37" s="760"/>
      <c r="Y37" s="760"/>
      <c r="Z37" s="760"/>
      <c r="AA37" s="760"/>
      <c r="AB37" s="746"/>
      <c r="AC37" s="747"/>
      <c r="AD37" s="747"/>
      <c r="AE37" s="747"/>
      <c r="AF37" s="747"/>
      <c r="AG37" s="747"/>
      <c r="AH37" s="747"/>
      <c r="AI37" s="161"/>
    </row>
    <row r="38" spans="1:35" s="140" customFormat="1" ht="30.75" customHeight="1" thickBot="1" x14ac:dyDescent="0.4">
      <c r="A38" s="161"/>
      <c r="B38" s="161"/>
      <c r="C38" s="752">
        <v>327</v>
      </c>
      <c r="D38" s="753"/>
      <c r="E38" s="754" t="s">
        <v>231</v>
      </c>
      <c r="F38" s="755"/>
      <c r="G38" s="755"/>
      <c r="H38" s="755"/>
      <c r="I38" s="755"/>
      <c r="J38" s="755"/>
      <c r="K38" s="755"/>
      <c r="L38" s="755"/>
      <c r="M38" s="755"/>
      <c r="N38" s="755"/>
      <c r="O38" s="755"/>
      <c r="P38" s="755"/>
      <c r="Q38" s="755"/>
      <c r="R38" s="755"/>
      <c r="S38" s="755"/>
      <c r="T38" s="755"/>
      <c r="U38" s="767">
        <f>IF((U34-U37)&gt;0,U34-U37,0)</f>
        <v>0</v>
      </c>
      <c r="V38" s="767"/>
      <c r="W38" s="767"/>
      <c r="X38" s="767"/>
      <c r="Y38" s="767"/>
      <c r="Z38" s="767"/>
      <c r="AA38" s="767"/>
      <c r="AB38" s="754"/>
      <c r="AC38" s="755"/>
      <c r="AD38" s="755"/>
      <c r="AE38" s="755"/>
      <c r="AF38" s="755"/>
      <c r="AG38" s="755"/>
      <c r="AH38" s="757"/>
      <c r="AI38" s="161"/>
    </row>
    <row r="39" spans="1:35"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row>
    <row r="40" spans="1:35" x14ac:dyDescent="0.2">
      <c r="A40" s="142"/>
      <c r="B40" s="142"/>
      <c r="C40" s="142" t="s">
        <v>232</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row>
    <row r="41" spans="1:35"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row>
    <row r="42" spans="1:35"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row>
    <row r="43" spans="1:35"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row>
    <row r="44" spans="1:35"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row>
    <row r="45" spans="1:35" x14ac:dyDescent="0.2">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row>
    <row r="46" spans="1:35" x14ac:dyDescent="0.2">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row>
    <row r="47" spans="1:35" x14ac:dyDescent="0.2">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1:35" x14ac:dyDescent="0.2">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row>
    <row r="49" spans="1:35" x14ac:dyDescent="0.2">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row>
    <row r="50" spans="1:35" x14ac:dyDescent="0.2">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row>
    <row r="51" spans="1:35" x14ac:dyDescent="0.2">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row>
    <row r="52" spans="1:35" x14ac:dyDescent="0.2">
      <c r="A52" s="142"/>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row>
    <row r="53" spans="1:35" x14ac:dyDescent="0.2">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row>
    <row r="54" spans="1:35" x14ac:dyDescent="0.2">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row>
    <row r="55" spans="1:35" x14ac:dyDescent="0.2">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row>
    <row r="56" spans="1:35" x14ac:dyDescent="0.2">
      <c r="A56" s="142"/>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row>
    <row r="57" spans="1:35" x14ac:dyDescent="0.2">
      <c r="A57" s="142"/>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row>
    <row r="58" spans="1:35" x14ac:dyDescent="0.2">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row>
    <row r="59" spans="1:35" x14ac:dyDescent="0.2">
      <c r="A59" s="142"/>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row>
    <row r="60" spans="1:35" x14ac:dyDescent="0.2">
      <c r="A60" s="142"/>
      <c r="B60" s="11" t="s">
        <v>424</v>
      </c>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row>
    <row r="61" spans="1:35" x14ac:dyDescent="0.2">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row>
  </sheetData>
  <sheetProtection sheet="1" objects="1" scenarios="1" selectLockedCells="1"/>
  <mergeCells count="33">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 ref="AC4:AE5"/>
    <mergeCell ref="F27:H28"/>
    <mergeCell ref="E34:T34"/>
    <mergeCell ref="E33:T33"/>
    <mergeCell ref="E32:T32"/>
    <mergeCell ref="U32:AA32"/>
    <mergeCell ref="AB32:AH32"/>
    <mergeCell ref="U33:AA33"/>
    <mergeCell ref="C30:T31"/>
    <mergeCell ref="C32:D32"/>
    <mergeCell ref="U30:AA31"/>
    <mergeCell ref="AB30:AH31"/>
    <mergeCell ref="U37:AA37"/>
    <mergeCell ref="C38:D38"/>
    <mergeCell ref="E37:T37"/>
    <mergeCell ref="E38:T38"/>
    <mergeCell ref="AB37:AH37"/>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tabColor theme="0"/>
  </sheetPr>
  <dimension ref="B1:AG60"/>
  <sheetViews>
    <sheetView showGridLines="0" showRowColHeaders="0" workbookViewId="0">
      <selection activeCell="D26" sqref="D26:I26"/>
    </sheetView>
  </sheetViews>
  <sheetFormatPr defaultColWidth="0" defaultRowHeight="10" zeroHeight="1" x14ac:dyDescent="0.35"/>
  <cols>
    <col min="1" max="2" width="2.81640625" style="189" customWidth="1"/>
    <col min="3" max="3" width="3.1796875" style="189" customWidth="1"/>
    <col min="4" max="8" width="2.81640625" style="189" customWidth="1"/>
    <col min="9" max="9" width="2.26953125" style="189" customWidth="1"/>
    <col min="10" max="14" width="2.81640625" style="189" customWidth="1"/>
    <col min="15" max="15" width="2.1796875" style="189" customWidth="1"/>
    <col min="16" max="20" width="2.81640625" style="189" customWidth="1"/>
    <col min="21" max="21" width="2.1796875" style="189" customWidth="1"/>
    <col min="22" max="26" width="2.81640625" style="189" customWidth="1"/>
    <col min="27" max="27" width="2" style="189" customWidth="1"/>
    <col min="28" max="29" width="2.81640625" style="189" customWidth="1"/>
    <col min="30" max="30" width="2" style="189" customWidth="1"/>
    <col min="31" max="35" width="2.81640625" style="189" customWidth="1"/>
    <col min="36" max="16384" width="0" style="189" hidden="1"/>
  </cols>
  <sheetData>
    <row r="1" spans="23:23" x14ac:dyDescent="0.35"/>
    <row r="2" spans="23:23" x14ac:dyDescent="0.35"/>
    <row r="3" spans="23:23" x14ac:dyDescent="0.35">
      <c r="W3" s="187" t="s">
        <v>185</v>
      </c>
    </row>
    <row r="4" spans="23:23" x14ac:dyDescent="0.35"/>
    <row r="5" spans="23:23" x14ac:dyDescent="0.35"/>
    <row r="6" spans="23:23" x14ac:dyDescent="0.35"/>
    <row r="7" spans="23:23" x14ac:dyDescent="0.35"/>
    <row r="8" spans="23:23" x14ac:dyDescent="0.35"/>
    <row r="9" spans="23:23" x14ac:dyDescent="0.35"/>
    <row r="10" spans="23:23" x14ac:dyDescent="0.35"/>
    <row r="11" spans="23:23" x14ac:dyDescent="0.35"/>
    <row r="12" spans="23:23" x14ac:dyDescent="0.35"/>
    <row r="13" spans="23:23" x14ac:dyDescent="0.35"/>
    <row r="14" spans="23:23" x14ac:dyDescent="0.35"/>
    <row r="15" spans="23:23" x14ac:dyDescent="0.35"/>
    <row r="16" spans="23:23" x14ac:dyDescent="0.35"/>
    <row r="17" spans="2:33" x14ac:dyDescent="0.35"/>
    <row r="18" spans="2:33" x14ac:dyDescent="0.35"/>
    <row r="19" spans="2:33" x14ac:dyDescent="0.35"/>
    <row r="20" spans="2:33" x14ac:dyDescent="0.35">
      <c r="B20" s="781" t="s">
        <v>256</v>
      </c>
      <c r="C20" s="781"/>
      <c r="D20" s="782" t="s">
        <v>263</v>
      </c>
      <c r="E20" s="782"/>
      <c r="F20" s="782"/>
      <c r="G20" s="782"/>
      <c r="H20" s="782"/>
      <c r="I20" s="782"/>
      <c r="J20" s="782" t="s">
        <v>264</v>
      </c>
      <c r="K20" s="782"/>
      <c r="L20" s="782"/>
      <c r="M20" s="782"/>
      <c r="N20" s="782"/>
      <c r="O20" s="782"/>
      <c r="P20" s="782" t="s">
        <v>265</v>
      </c>
      <c r="Q20" s="782"/>
      <c r="R20" s="782"/>
      <c r="S20" s="782"/>
      <c r="T20" s="782"/>
      <c r="U20" s="782"/>
      <c r="V20" s="782" t="s">
        <v>266</v>
      </c>
      <c r="W20" s="782"/>
      <c r="X20" s="782"/>
      <c r="Y20" s="782"/>
      <c r="Z20" s="782"/>
      <c r="AA20" s="782"/>
      <c r="AB20" s="782" t="s">
        <v>267</v>
      </c>
      <c r="AC20" s="782"/>
      <c r="AD20" s="782"/>
      <c r="AE20" s="782"/>
      <c r="AF20" s="782"/>
      <c r="AG20" s="782"/>
    </row>
    <row r="21" spans="2:33" ht="10.5" customHeight="1" x14ac:dyDescent="0.35">
      <c r="B21" s="789" t="s">
        <v>257</v>
      </c>
      <c r="C21" s="790"/>
      <c r="D21" s="778" t="s">
        <v>268</v>
      </c>
      <c r="E21" s="796"/>
      <c r="F21" s="796"/>
      <c r="G21" s="796"/>
      <c r="H21" s="796"/>
      <c r="I21" s="797"/>
      <c r="J21" s="778" t="s">
        <v>269</v>
      </c>
      <c r="K21" s="779"/>
      <c r="L21" s="779"/>
      <c r="M21" s="779"/>
      <c r="N21" s="779"/>
      <c r="O21" s="780"/>
      <c r="P21" s="769" t="s">
        <v>446</v>
      </c>
      <c r="Q21" s="770"/>
      <c r="R21" s="770"/>
      <c r="S21" s="770"/>
      <c r="T21" s="770"/>
      <c r="U21" s="771"/>
      <c r="V21" s="778" t="s">
        <v>270</v>
      </c>
      <c r="W21" s="779"/>
      <c r="X21" s="779"/>
      <c r="Y21" s="779"/>
      <c r="Z21" s="779"/>
      <c r="AA21" s="780"/>
      <c r="AB21" s="769" t="s">
        <v>447</v>
      </c>
      <c r="AC21" s="770"/>
      <c r="AD21" s="770"/>
      <c r="AE21" s="770"/>
      <c r="AF21" s="770"/>
      <c r="AG21" s="771"/>
    </row>
    <row r="22" spans="2:33" ht="10.5" customHeight="1" x14ac:dyDescent="0.35">
      <c r="B22" s="791"/>
      <c r="C22" s="792"/>
      <c r="D22" s="783" t="s">
        <v>271</v>
      </c>
      <c r="E22" s="784"/>
      <c r="F22" s="784"/>
      <c r="G22" s="784"/>
      <c r="H22" s="784"/>
      <c r="I22" s="784"/>
      <c r="J22" s="783" t="s">
        <v>272</v>
      </c>
      <c r="K22" s="784"/>
      <c r="L22" s="784"/>
      <c r="M22" s="784"/>
      <c r="N22" s="784"/>
      <c r="O22" s="785"/>
      <c r="P22" s="772"/>
      <c r="Q22" s="773"/>
      <c r="R22" s="773"/>
      <c r="S22" s="773"/>
      <c r="T22" s="773"/>
      <c r="U22" s="774"/>
      <c r="V22" s="783" t="s">
        <v>273</v>
      </c>
      <c r="W22" s="784"/>
      <c r="X22" s="784"/>
      <c r="Y22" s="784"/>
      <c r="Z22" s="784"/>
      <c r="AA22" s="785"/>
      <c r="AB22" s="772"/>
      <c r="AC22" s="773"/>
      <c r="AD22" s="773"/>
      <c r="AE22" s="773"/>
      <c r="AF22" s="773"/>
      <c r="AG22" s="774"/>
    </row>
    <row r="23" spans="2:33" ht="10.5" customHeight="1" x14ac:dyDescent="0.35">
      <c r="B23" s="791"/>
      <c r="C23" s="792"/>
      <c r="D23" s="783" t="s">
        <v>274</v>
      </c>
      <c r="E23" s="784"/>
      <c r="F23" s="784"/>
      <c r="G23" s="784"/>
      <c r="H23" s="784"/>
      <c r="I23" s="784"/>
      <c r="J23" s="783" t="s">
        <v>275</v>
      </c>
      <c r="K23" s="784"/>
      <c r="L23" s="784"/>
      <c r="M23" s="784"/>
      <c r="N23" s="784"/>
      <c r="O23" s="785"/>
      <c r="P23" s="772"/>
      <c r="Q23" s="773"/>
      <c r="R23" s="773"/>
      <c r="S23" s="773"/>
      <c r="T23" s="773"/>
      <c r="U23" s="774"/>
      <c r="V23" s="783" t="s">
        <v>276</v>
      </c>
      <c r="W23" s="784"/>
      <c r="X23" s="784"/>
      <c r="Y23" s="784"/>
      <c r="Z23" s="784"/>
      <c r="AA23" s="785"/>
      <c r="AB23" s="772"/>
      <c r="AC23" s="773"/>
      <c r="AD23" s="773"/>
      <c r="AE23" s="773"/>
      <c r="AF23" s="773"/>
      <c r="AG23" s="774"/>
    </row>
    <row r="24" spans="2:33" ht="10.5" customHeight="1" x14ac:dyDescent="0.35">
      <c r="B24" s="791"/>
      <c r="C24" s="792"/>
      <c r="D24" s="783" t="s">
        <v>16</v>
      </c>
      <c r="E24" s="784"/>
      <c r="F24" s="784"/>
      <c r="G24" s="784" t="s">
        <v>16</v>
      </c>
      <c r="H24" s="784"/>
      <c r="I24" s="784"/>
      <c r="J24" s="783" t="s">
        <v>277</v>
      </c>
      <c r="K24" s="784"/>
      <c r="L24" s="784"/>
      <c r="M24" s="784"/>
      <c r="N24" s="784"/>
      <c r="O24" s="785"/>
      <c r="P24" s="772"/>
      <c r="Q24" s="773"/>
      <c r="R24" s="773"/>
      <c r="S24" s="773"/>
      <c r="T24" s="773"/>
      <c r="U24" s="774"/>
      <c r="V24" s="783"/>
      <c r="W24" s="784"/>
      <c r="X24" s="784"/>
      <c r="Y24" s="784"/>
      <c r="Z24" s="784"/>
      <c r="AA24" s="785"/>
      <c r="AB24" s="772"/>
      <c r="AC24" s="773"/>
      <c r="AD24" s="773"/>
      <c r="AE24" s="773"/>
      <c r="AF24" s="773"/>
      <c r="AG24" s="774"/>
    </row>
    <row r="25" spans="2:33" ht="10.5" customHeight="1" x14ac:dyDescent="0.35">
      <c r="B25" s="793"/>
      <c r="C25" s="794"/>
      <c r="D25" s="786" t="s">
        <v>16</v>
      </c>
      <c r="E25" s="787"/>
      <c r="F25" s="787"/>
      <c r="G25" s="787" t="s">
        <v>16</v>
      </c>
      <c r="H25" s="787"/>
      <c r="I25" s="787"/>
      <c r="J25" s="786" t="s">
        <v>278</v>
      </c>
      <c r="K25" s="787"/>
      <c r="L25" s="787"/>
      <c r="M25" s="787"/>
      <c r="N25" s="787"/>
      <c r="O25" s="788"/>
      <c r="P25" s="775"/>
      <c r="Q25" s="776"/>
      <c r="R25" s="776"/>
      <c r="S25" s="776"/>
      <c r="T25" s="776"/>
      <c r="U25" s="777"/>
      <c r="V25" s="786"/>
      <c r="W25" s="787"/>
      <c r="X25" s="787"/>
      <c r="Y25" s="787"/>
      <c r="Z25" s="787"/>
      <c r="AA25" s="788"/>
      <c r="AB25" s="775"/>
      <c r="AC25" s="776"/>
      <c r="AD25" s="776"/>
      <c r="AE25" s="776"/>
      <c r="AF25" s="776"/>
      <c r="AG25" s="777"/>
    </row>
    <row r="26" spans="2:33" ht="26.25" customHeight="1" x14ac:dyDescent="0.35">
      <c r="B26" s="782" t="s">
        <v>210</v>
      </c>
      <c r="C26" s="782"/>
      <c r="D26" s="795"/>
      <c r="E26" s="795"/>
      <c r="F26" s="795"/>
      <c r="G26" s="795"/>
      <c r="H26" s="795"/>
      <c r="I26" s="795"/>
      <c r="J26" s="795"/>
      <c r="K26" s="795"/>
      <c r="L26" s="795"/>
      <c r="M26" s="795"/>
      <c r="N26" s="795"/>
      <c r="O26" s="795"/>
      <c r="P26" s="795"/>
      <c r="Q26" s="795"/>
      <c r="R26" s="795"/>
      <c r="S26" s="795"/>
      <c r="T26" s="795"/>
      <c r="U26" s="795"/>
      <c r="V26" s="795"/>
      <c r="W26" s="795"/>
      <c r="X26" s="795"/>
      <c r="Y26" s="795"/>
      <c r="Z26" s="795"/>
      <c r="AA26" s="795"/>
      <c r="AB26" s="795"/>
      <c r="AC26" s="795"/>
      <c r="AD26" s="795"/>
      <c r="AE26" s="795"/>
      <c r="AF26" s="795"/>
      <c r="AG26" s="795"/>
    </row>
    <row r="27" spans="2:33" ht="26.25" customHeight="1" x14ac:dyDescent="0.35">
      <c r="B27" s="782" t="s">
        <v>211</v>
      </c>
      <c r="C27" s="782"/>
      <c r="D27" s="795"/>
      <c r="E27" s="795"/>
      <c r="F27" s="795"/>
      <c r="G27" s="795"/>
      <c r="H27" s="795"/>
      <c r="I27" s="795"/>
      <c r="J27" s="795"/>
      <c r="K27" s="795"/>
      <c r="L27" s="795"/>
      <c r="M27" s="795"/>
      <c r="N27" s="795"/>
      <c r="O27" s="795"/>
      <c r="P27" s="795"/>
      <c r="Q27" s="795"/>
      <c r="R27" s="795"/>
      <c r="S27" s="795"/>
      <c r="T27" s="795"/>
      <c r="U27" s="795"/>
      <c r="V27" s="795"/>
      <c r="W27" s="795"/>
      <c r="X27" s="795"/>
      <c r="Y27" s="795"/>
      <c r="Z27" s="795"/>
      <c r="AA27" s="795"/>
      <c r="AB27" s="795"/>
      <c r="AC27" s="795"/>
      <c r="AD27" s="795"/>
      <c r="AE27" s="795"/>
      <c r="AF27" s="795"/>
      <c r="AG27" s="795"/>
    </row>
    <row r="28" spans="2:33" ht="26.25" customHeight="1" x14ac:dyDescent="0.35">
      <c r="B28" s="782" t="s">
        <v>212</v>
      </c>
      <c r="C28" s="782"/>
      <c r="D28" s="795"/>
      <c r="E28" s="795"/>
      <c r="F28" s="795"/>
      <c r="G28" s="795"/>
      <c r="H28" s="795"/>
      <c r="I28" s="795"/>
      <c r="J28" s="795"/>
      <c r="K28" s="795"/>
      <c r="L28" s="795"/>
      <c r="M28" s="795"/>
      <c r="N28" s="795"/>
      <c r="O28" s="795"/>
      <c r="P28" s="795"/>
      <c r="Q28" s="795"/>
      <c r="R28" s="795"/>
      <c r="S28" s="795"/>
      <c r="T28" s="795"/>
      <c r="U28" s="795"/>
      <c r="V28" s="795"/>
      <c r="W28" s="795"/>
      <c r="X28" s="795"/>
      <c r="Y28" s="795"/>
      <c r="Z28" s="795"/>
      <c r="AA28" s="795"/>
      <c r="AB28" s="795"/>
      <c r="AC28" s="795"/>
      <c r="AD28" s="795"/>
      <c r="AE28" s="795"/>
      <c r="AF28" s="795"/>
      <c r="AG28" s="795"/>
    </row>
    <row r="29" spans="2:33" ht="26.25" customHeight="1" x14ac:dyDescent="0.35">
      <c r="B29" s="782" t="s">
        <v>213</v>
      </c>
      <c r="C29" s="782"/>
      <c r="D29" s="795"/>
      <c r="E29" s="795"/>
      <c r="F29" s="795"/>
      <c r="G29" s="795"/>
      <c r="H29" s="795"/>
      <c r="I29" s="795"/>
      <c r="J29" s="795"/>
      <c r="K29" s="795"/>
      <c r="L29" s="795"/>
      <c r="M29" s="795"/>
      <c r="N29" s="795"/>
      <c r="O29" s="795"/>
      <c r="P29" s="795"/>
      <c r="Q29" s="795"/>
      <c r="R29" s="795"/>
      <c r="S29" s="795"/>
      <c r="T29" s="795"/>
      <c r="U29" s="795"/>
      <c r="V29" s="795"/>
      <c r="W29" s="795"/>
      <c r="X29" s="795"/>
      <c r="Y29" s="795"/>
      <c r="Z29" s="795"/>
      <c r="AA29" s="795"/>
      <c r="AB29" s="795"/>
      <c r="AC29" s="795"/>
      <c r="AD29" s="795"/>
      <c r="AE29" s="795"/>
      <c r="AF29" s="795"/>
      <c r="AG29" s="795"/>
    </row>
    <row r="30" spans="2:33" ht="26.25" customHeight="1" x14ac:dyDescent="0.35">
      <c r="B30" s="782" t="s">
        <v>258</v>
      </c>
      <c r="C30" s="782"/>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row>
    <row r="31" spans="2:33" ht="26.25" customHeight="1" x14ac:dyDescent="0.35">
      <c r="B31" s="782" t="s">
        <v>259</v>
      </c>
      <c r="C31" s="782"/>
      <c r="D31" s="795"/>
      <c r="E31" s="795"/>
      <c r="F31" s="795"/>
      <c r="G31" s="795"/>
      <c r="H31" s="795"/>
      <c r="I31" s="795"/>
      <c r="J31" s="795"/>
      <c r="K31" s="795"/>
      <c r="L31" s="795"/>
      <c r="M31" s="795"/>
      <c r="N31" s="795"/>
      <c r="O31" s="795"/>
      <c r="P31" s="795"/>
      <c r="Q31" s="795"/>
      <c r="R31" s="795"/>
      <c r="S31" s="795"/>
      <c r="T31" s="795"/>
      <c r="U31" s="795"/>
      <c r="V31" s="795"/>
      <c r="W31" s="795"/>
      <c r="X31" s="795"/>
      <c r="Y31" s="795"/>
      <c r="Z31" s="795"/>
      <c r="AA31" s="795"/>
      <c r="AB31" s="795"/>
      <c r="AC31" s="795"/>
      <c r="AD31" s="795"/>
      <c r="AE31" s="795"/>
      <c r="AF31" s="795"/>
      <c r="AG31" s="795"/>
    </row>
    <row r="32" spans="2:33" ht="26.25" customHeight="1" x14ac:dyDescent="0.35">
      <c r="B32" s="782" t="s">
        <v>260</v>
      </c>
      <c r="C32" s="782"/>
      <c r="D32" s="795"/>
      <c r="E32" s="795"/>
      <c r="F32" s="795"/>
      <c r="G32" s="795"/>
      <c r="H32" s="795"/>
      <c r="I32" s="795"/>
      <c r="J32" s="795"/>
      <c r="K32" s="795"/>
      <c r="L32" s="795"/>
      <c r="M32" s="795"/>
      <c r="N32" s="795"/>
      <c r="O32" s="795"/>
      <c r="P32" s="795"/>
      <c r="Q32" s="795"/>
      <c r="R32" s="795"/>
      <c r="S32" s="795"/>
      <c r="T32" s="795"/>
      <c r="U32" s="795"/>
      <c r="V32" s="795"/>
      <c r="W32" s="795"/>
      <c r="X32" s="795"/>
      <c r="Y32" s="795"/>
      <c r="Z32" s="795"/>
      <c r="AA32" s="795"/>
      <c r="AB32" s="795"/>
      <c r="AC32" s="795"/>
      <c r="AD32" s="795"/>
      <c r="AE32" s="795"/>
      <c r="AF32" s="795"/>
      <c r="AG32" s="795"/>
    </row>
    <row r="33" spans="2:33" ht="26.25" customHeight="1" x14ac:dyDescent="0.35">
      <c r="B33" s="782" t="s">
        <v>261</v>
      </c>
      <c r="C33" s="782"/>
      <c r="D33" s="795"/>
      <c r="E33" s="795"/>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row>
    <row r="34" spans="2:33" ht="26.25" customHeight="1" x14ac:dyDescent="0.35">
      <c r="B34" s="782" t="s">
        <v>262</v>
      </c>
      <c r="C34" s="782"/>
      <c r="D34" s="798" t="s">
        <v>83</v>
      </c>
      <c r="E34" s="799"/>
      <c r="F34" s="799"/>
      <c r="G34" s="799"/>
      <c r="H34" s="799"/>
      <c r="I34" s="799"/>
      <c r="J34" s="800" t="s">
        <v>279</v>
      </c>
      <c r="K34" s="800"/>
      <c r="L34" s="800"/>
      <c r="M34" s="800"/>
      <c r="N34" s="800"/>
      <c r="O34" s="800"/>
      <c r="P34" s="800" t="s">
        <v>279</v>
      </c>
      <c r="Q34" s="800"/>
      <c r="R34" s="800"/>
      <c r="S34" s="800"/>
      <c r="T34" s="800"/>
      <c r="U34" s="801"/>
      <c r="V34" s="802">
        <f>SUM(V26:AA33)</f>
        <v>0</v>
      </c>
      <c r="W34" s="802"/>
      <c r="X34" s="802"/>
      <c r="Y34" s="802"/>
      <c r="Z34" s="802"/>
      <c r="AA34" s="802"/>
      <c r="AB34" s="802">
        <f>SUM(AB26:AG33)</f>
        <v>0</v>
      </c>
      <c r="AC34" s="802"/>
      <c r="AD34" s="802"/>
      <c r="AE34" s="802"/>
      <c r="AF34" s="802"/>
      <c r="AG34" s="802"/>
    </row>
    <row r="35" spans="2:33" ht="14.5" x14ac:dyDescent="0.35">
      <c r="C35" s="191"/>
    </row>
    <row r="36" spans="2:33" ht="14.5" x14ac:dyDescent="0.35">
      <c r="C36" s="190" t="s">
        <v>16</v>
      </c>
    </row>
    <row r="37" spans="2:33" ht="14.5" x14ac:dyDescent="0.35">
      <c r="C37" s="190" t="s">
        <v>16</v>
      </c>
    </row>
    <row r="38" spans="2:33" x14ac:dyDescent="0.35"/>
    <row r="39" spans="2:33" x14ac:dyDescent="0.35"/>
    <row r="40" spans="2:33" x14ac:dyDescent="0.35"/>
    <row r="41" spans="2:33" x14ac:dyDescent="0.35"/>
    <row r="42" spans="2:33" x14ac:dyDescent="0.35"/>
    <row r="43" spans="2:33" x14ac:dyDescent="0.35"/>
    <row r="44" spans="2:33" x14ac:dyDescent="0.35"/>
    <row r="45" spans="2:33" x14ac:dyDescent="0.35"/>
    <row r="46" spans="2:33" x14ac:dyDescent="0.35"/>
    <row r="47" spans="2:33" x14ac:dyDescent="0.35"/>
    <row r="48" spans="2:33" x14ac:dyDescent="0.35"/>
    <row r="49" spans="2:2" x14ac:dyDescent="0.35"/>
    <row r="50" spans="2:2" x14ac:dyDescent="0.35"/>
    <row r="51" spans="2:2" x14ac:dyDescent="0.35"/>
    <row r="52" spans="2:2" x14ac:dyDescent="0.35"/>
    <row r="53" spans="2:2" x14ac:dyDescent="0.35"/>
    <row r="54" spans="2:2" x14ac:dyDescent="0.35"/>
    <row r="55" spans="2:2" x14ac:dyDescent="0.35"/>
    <row r="56" spans="2:2" x14ac:dyDescent="0.35"/>
    <row r="57" spans="2:2" x14ac:dyDescent="0.35"/>
    <row r="58" spans="2:2" x14ac:dyDescent="0.35"/>
    <row r="59" spans="2:2" x14ac:dyDescent="0.35">
      <c r="B59" s="304" t="s">
        <v>448</v>
      </c>
    </row>
    <row r="60" spans="2:2" x14ac:dyDescent="0.35"/>
  </sheetData>
  <sheetProtection sheet="1" objects="1" scenarios="1" selectLockedCells="1"/>
  <mergeCells count="78">
    <mergeCell ref="J31:O31"/>
    <mergeCell ref="V31:AA31"/>
    <mergeCell ref="J33:O33"/>
    <mergeCell ref="P33:U33"/>
    <mergeCell ref="P32:U32"/>
    <mergeCell ref="J32:O32"/>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B28:C28"/>
    <mergeCell ref="D21:I21"/>
    <mergeCell ref="D31:I31"/>
    <mergeCell ref="D34:I34"/>
    <mergeCell ref="D33:I33"/>
    <mergeCell ref="D23:I23"/>
    <mergeCell ref="D30:I30"/>
    <mergeCell ref="B29:C29"/>
    <mergeCell ref="B33:C33"/>
    <mergeCell ref="B32:C32"/>
    <mergeCell ref="B30:C30"/>
    <mergeCell ref="D32:I32"/>
    <mergeCell ref="AB29:AG29"/>
    <mergeCell ref="D29:I29"/>
    <mergeCell ref="J29:O29"/>
    <mergeCell ref="P29:U29"/>
    <mergeCell ref="V29:AA29"/>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V22:AA22"/>
    <mergeCell ref="V23:AA23"/>
    <mergeCell ref="V25:AA25"/>
    <mergeCell ref="AB21:AG25"/>
    <mergeCell ref="V20:AA20"/>
    <mergeCell ref="AB20:AG20"/>
    <mergeCell ref="V21:AA21"/>
    <mergeCell ref="V24:AA24"/>
    <mergeCell ref="P21:U25"/>
    <mergeCell ref="J21:O21"/>
    <mergeCell ref="B20:C20"/>
    <mergeCell ref="B26:C26"/>
    <mergeCell ref="B27:C27"/>
    <mergeCell ref="D20:I20"/>
    <mergeCell ref="J20:O20"/>
    <mergeCell ref="P20:U20"/>
    <mergeCell ref="J22:O22"/>
    <mergeCell ref="J23:O23"/>
    <mergeCell ref="J25:O25"/>
    <mergeCell ref="D24:I24"/>
    <mergeCell ref="J24:O24"/>
    <mergeCell ref="B21:C25"/>
    <mergeCell ref="D22:I22"/>
    <mergeCell ref="D25:I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dimension ref="A1:IU44"/>
  <sheetViews>
    <sheetView showGridLines="0" showRowColHeaders="0" workbookViewId="0">
      <selection activeCell="C13" sqref="C13"/>
    </sheetView>
  </sheetViews>
  <sheetFormatPr defaultColWidth="0" defaultRowHeight="11.5" zeroHeight="1" x14ac:dyDescent="0.35"/>
  <cols>
    <col min="1" max="1" width="1.453125" style="192" customWidth="1"/>
    <col min="2" max="2" width="6.453125" style="192" customWidth="1"/>
    <col min="3" max="3" width="62" style="192" customWidth="1"/>
    <col min="4" max="7" width="17.54296875" style="192" customWidth="1"/>
    <col min="8" max="8" width="0.453125" style="192" customWidth="1"/>
    <col min="9" max="255" width="2.81640625" style="192" hidden="1" customWidth="1"/>
    <col min="256" max="16384" width="0.1796875" style="192" hidden="1"/>
  </cols>
  <sheetData>
    <row r="1" spans="2:7" x14ac:dyDescent="0.35"/>
    <row r="2" spans="2:7" x14ac:dyDescent="0.35">
      <c r="E2" s="188" t="s">
        <v>185</v>
      </c>
    </row>
    <row r="3" spans="2:7" x14ac:dyDescent="0.35">
      <c r="B3" s="803" t="s">
        <v>323</v>
      </c>
      <c r="C3" s="804"/>
      <c r="D3" s="804"/>
      <c r="E3" s="804"/>
      <c r="F3" s="804"/>
      <c r="G3" s="804"/>
    </row>
    <row r="4" spans="2:7" x14ac:dyDescent="0.35">
      <c r="B4" s="804"/>
      <c r="C4" s="804"/>
      <c r="D4" s="804"/>
      <c r="E4" s="804"/>
      <c r="F4" s="804"/>
      <c r="G4" s="804"/>
    </row>
    <row r="5" spans="2:7" x14ac:dyDescent="0.35">
      <c r="B5" s="804"/>
      <c r="C5" s="804"/>
      <c r="D5" s="804"/>
      <c r="E5" s="804"/>
      <c r="F5" s="804"/>
      <c r="G5" s="804"/>
    </row>
    <row r="6" spans="2:7" x14ac:dyDescent="0.35">
      <c r="B6" s="804"/>
      <c r="C6" s="804"/>
      <c r="D6" s="804"/>
      <c r="E6" s="804"/>
      <c r="F6" s="804"/>
      <c r="G6" s="804"/>
    </row>
    <row r="7" spans="2:7" x14ac:dyDescent="0.35">
      <c r="B7" s="804"/>
      <c r="C7" s="804"/>
      <c r="D7" s="804"/>
      <c r="E7" s="804"/>
      <c r="F7" s="804"/>
      <c r="G7" s="804"/>
    </row>
    <row r="8" spans="2:7" x14ac:dyDescent="0.35">
      <c r="B8" s="804"/>
      <c r="C8" s="804"/>
      <c r="D8" s="804"/>
      <c r="E8" s="804"/>
      <c r="F8" s="804"/>
      <c r="G8" s="804"/>
    </row>
    <row r="9" spans="2:7" x14ac:dyDescent="0.35">
      <c r="C9" s="805" t="s">
        <v>322</v>
      </c>
      <c r="D9" s="805"/>
    </row>
    <row r="10" spans="2:7" x14ac:dyDescent="0.35"/>
    <row r="11" spans="2:7" ht="14.25" customHeight="1" x14ac:dyDescent="0.35">
      <c r="B11" s="193" t="s">
        <v>257</v>
      </c>
      <c r="C11" s="193" t="s">
        <v>280</v>
      </c>
      <c r="D11" s="193" t="s">
        <v>282</v>
      </c>
      <c r="E11" s="193" t="s">
        <v>283</v>
      </c>
      <c r="F11" s="193" t="s">
        <v>284</v>
      </c>
      <c r="G11" s="193" t="s">
        <v>285</v>
      </c>
    </row>
    <row r="12" spans="2:7" ht="14.25" customHeight="1" x14ac:dyDescent="0.35">
      <c r="B12" s="193" t="s">
        <v>281</v>
      </c>
      <c r="C12" s="193" t="s">
        <v>286</v>
      </c>
      <c r="D12" s="193" t="s">
        <v>287</v>
      </c>
      <c r="E12" s="193" t="s">
        <v>288</v>
      </c>
      <c r="F12" s="193" t="s">
        <v>289</v>
      </c>
      <c r="G12" s="193" t="s">
        <v>290</v>
      </c>
    </row>
    <row r="13" spans="2:7" ht="14.25" customHeight="1" x14ac:dyDescent="0.35">
      <c r="B13" s="194"/>
      <c r="C13" s="302"/>
      <c r="D13" s="194"/>
      <c r="E13" s="194"/>
      <c r="F13" s="194"/>
      <c r="G13" s="194"/>
    </row>
    <row r="14" spans="2:7" ht="14.25" customHeight="1" x14ac:dyDescent="0.35">
      <c r="B14" s="194"/>
      <c r="C14" s="194"/>
      <c r="D14" s="194"/>
      <c r="E14" s="194"/>
      <c r="F14" s="194"/>
      <c r="G14" s="194"/>
    </row>
    <row r="15" spans="2:7" ht="14.25" customHeight="1" x14ac:dyDescent="0.35">
      <c r="B15" s="194"/>
      <c r="C15" s="194"/>
      <c r="D15" s="194"/>
      <c r="E15" s="194"/>
      <c r="F15" s="194"/>
      <c r="G15" s="194"/>
    </row>
    <row r="16" spans="2:7" ht="14.25" customHeight="1" x14ac:dyDescent="0.35">
      <c r="B16" s="194"/>
      <c r="C16" s="194"/>
      <c r="D16" s="194"/>
      <c r="E16" s="194"/>
      <c r="F16" s="194"/>
      <c r="G16" s="194"/>
    </row>
    <row r="17" spans="2:7" ht="14.25" customHeight="1" x14ac:dyDescent="0.35">
      <c r="B17" s="194"/>
      <c r="C17" s="194"/>
      <c r="D17" s="194"/>
      <c r="E17" s="194"/>
      <c r="F17" s="194"/>
      <c r="G17" s="194"/>
    </row>
    <row r="18" spans="2:7" ht="14.25" customHeight="1" x14ac:dyDescent="0.35">
      <c r="B18" s="194"/>
      <c r="C18" s="194"/>
      <c r="D18" s="194"/>
      <c r="E18" s="194"/>
      <c r="F18" s="194"/>
      <c r="G18" s="194"/>
    </row>
    <row r="19" spans="2:7" ht="14.25" customHeight="1" x14ac:dyDescent="0.35">
      <c r="B19" s="194"/>
      <c r="C19" s="194"/>
      <c r="D19" s="194"/>
      <c r="E19" s="194"/>
      <c r="F19" s="194"/>
      <c r="G19" s="194"/>
    </row>
    <row r="20" spans="2:7" ht="14.25" customHeight="1" x14ac:dyDescent="0.35">
      <c r="B20" s="194"/>
      <c r="C20" s="194"/>
      <c r="D20" s="194"/>
      <c r="E20" s="194"/>
      <c r="F20" s="194"/>
      <c r="G20" s="194"/>
    </row>
    <row r="21" spans="2:7" ht="14.25" customHeight="1" x14ac:dyDescent="0.35">
      <c r="B21" s="194"/>
      <c r="C21" s="194"/>
      <c r="D21" s="194"/>
      <c r="E21" s="194"/>
      <c r="F21" s="194"/>
      <c r="G21" s="194"/>
    </row>
    <row r="22" spans="2:7" ht="14.25" customHeight="1" x14ac:dyDescent="0.35">
      <c r="B22" s="194"/>
      <c r="C22" s="194"/>
      <c r="D22" s="194"/>
      <c r="E22" s="194"/>
      <c r="F22" s="194"/>
      <c r="G22" s="194"/>
    </row>
    <row r="23" spans="2:7" ht="14.25" customHeight="1" x14ac:dyDescent="0.35">
      <c r="B23" s="194"/>
      <c r="C23" s="194"/>
      <c r="D23" s="194"/>
      <c r="E23" s="194"/>
      <c r="F23" s="194"/>
      <c r="G23" s="194"/>
    </row>
    <row r="24" spans="2:7" ht="14.25" customHeight="1" x14ac:dyDescent="0.35">
      <c r="B24" s="194"/>
      <c r="C24" s="194"/>
      <c r="D24" s="194"/>
      <c r="E24" s="194"/>
      <c r="F24" s="194"/>
      <c r="G24" s="194"/>
    </row>
    <row r="25" spans="2:7" ht="14.25" customHeight="1" x14ac:dyDescent="0.35">
      <c r="B25" s="194"/>
      <c r="C25" s="194"/>
      <c r="D25" s="194"/>
      <c r="E25" s="194"/>
      <c r="F25" s="194"/>
      <c r="G25" s="194"/>
    </row>
    <row r="26" spans="2:7" ht="14.25" customHeight="1" x14ac:dyDescent="0.35">
      <c r="B26" s="194"/>
      <c r="C26" s="194"/>
      <c r="D26" s="194"/>
      <c r="E26" s="194"/>
      <c r="F26" s="194"/>
      <c r="G26" s="194"/>
    </row>
    <row r="27" spans="2:7" ht="14.25" customHeight="1" x14ac:dyDescent="0.35">
      <c r="B27" s="194"/>
      <c r="C27" s="194"/>
      <c r="D27" s="194"/>
      <c r="E27" s="194"/>
      <c r="F27" s="194"/>
      <c r="G27" s="194"/>
    </row>
    <row r="28" spans="2:7" ht="14.25" customHeight="1" x14ac:dyDescent="0.35">
      <c r="B28" s="194"/>
      <c r="C28" s="194"/>
      <c r="D28" s="194"/>
      <c r="E28" s="194"/>
      <c r="F28" s="194"/>
      <c r="G28" s="194"/>
    </row>
    <row r="29" spans="2:7" ht="14.25" customHeight="1" x14ac:dyDescent="0.35">
      <c r="B29" s="194"/>
      <c r="C29" s="194"/>
      <c r="D29" s="194"/>
      <c r="E29" s="194"/>
      <c r="F29" s="194"/>
      <c r="G29" s="194"/>
    </row>
    <row r="30" spans="2:7" ht="14.25" customHeight="1" x14ac:dyDescent="0.35">
      <c r="B30" s="194"/>
      <c r="C30" s="194"/>
      <c r="D30" s="194"/>
      <c r="E30" s="194"/>
      <c r="F30" s="194"/>
      <c r="G30" s="194"/>
    </row>
    <row r="31" spans="2:7" ht="14.25" customHeight="1" x14ac:dyDescent="0.35">
      <c r="B31" s="194"/>
      <c r="C31" s="194"/>
      <c r="D31" s="194"/>
      <c r="E31" s="194"/>
      <c r="F31" s="194"/>
      <c r="G31" s="194"/>
    </row>
    <row r="32" spans="2:7" ht="14.25" customHeight="1" x14ac:dyDescent="0.35">
      <c r="B32" s="194"/>
      <c r="C32" s="194"/>
      <c r="D32" s="194"/>
      <c r="E32" s="194"/>
      <c r="F32" s="194"/>
      <c r="G32" s="194"/>
    </row>
    <row r="33" spans="1:7" ht="14.25" customHeight="1" x14ac:dyDescent="0.35">
      <c r="B33" s="194"/>
      <c r="C33" s="194"/>
      <c r="D33" s="194"/>
      <c r="E33" s="194"/>
      <c r="F33" s="194"/>
      <c r="G33" s="194"/>
    </row>
    <row r="34" spans="1:7" ht="3.75" customHeight="1" x14ac:dyDescent="0.35">
      <c r="A34" s="257"/>
    </row>
    <row r="35" spans="1:7" ht="30" customHeight="1" x14ac:dyDescent="0.35">
      <c r="B35" s="806" t="s">
        <v>327</v>
      </c>
      <c r="C35" s="807"/>
      <c r="D35" s="807"/>
      <c r="E35" s="807"/>
      <c r="F35" s="807"/>
      <c r="G35" s="807"/>
    </row>
    <row r="36" spans="1:7" ht="15" customHeight="1" x14ac:dyDescent="0.35">
      <c r="B36" s="807"/>
      <c r="C36" s="807"/>
      <c r="D36" s="807"/>
      <c r="E36" s="807"/>
      <c r="F36" s="807"/>
      <c r="G36" s="807"/>
    </row>
    <row r="37" spans="1:7" ht="15" customHeight="1" x14ac:dyDescent="0.35">
      <c r="B37" s="807"/>
      <c r="C37" s="807"/>
      <c r="D37" s="807"/>
      <c r="E37" s="807"/>
      <c r="F37" s="807"/>
      <c r="G37" s="807"/>
    </row>
    <row r="38" spans="1:7" ht="15" customHeight="1" x14ac:dyDescent="0.35">
      <c r="B38" s="807"/>
      <c r="C38" s="807"/>
      <c r="D38" s="807"/>
      <c r="E38" s="807"/>
      <c r="F38" s="807"/>
      <c r="G38" s="807"/>
    </row>
    <row r="39" spans="1:7" ht="15" customHeight="1" x14ac:dyDescent="0.35">
      <c r="B39" s="807"/>
      <c r="C39" s="807"/>
      <c r="D39" s="807"/>
      <c r="E39" s="807"/>
      <c r="F39" s="807"/>
      <c r="G39" s="807"/>
    </row>
    <row r="40" spans="1:7" ht="15" customHeight="1" x14ac:dyDescent="0.35">
      <c r="B40" s="807"/>
      <c r="C40" s="807"/>
      <c r="D40" s="807"/>
      <c r="E40" s="807"/>
      <c r="F40" s="807"/>
      <c r="G40" s="807"/>
    </row>
    <row r="41" spans="1:7" x14ac:dyDescent="0.35">
      <c r="B41" s="807"/>
      <c r="C41" s="807"/>
      <c r="D41" s="807"/>
      <c r="E41" s="807"/>
      <c r="F41" s="807"/>
      <c r="G41" s="807"/>
    </row>
    <row r="42" spans="1:7" ht="3.75" customHeight="1" x14ac:dyDescent="0.35"/>
    <row r="43" spans="1:7" x14ac:dyDescent="0.35">
      <c r="B43" s="200" t="s">
        <v>428</v>
      </c>
    </row>
    <row r="44" spans="1:7" hidden="1" x14ac:dyDescent="0.35"/>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55"/>
  <sheetViews>
    <sheetView showGridLines="0" showRowColHeaders="0" zoomScaleNormal="100" zoomScaleSheetLayoutView="85" workbookViewId="0">
      <selection activeCell="B3" sqref="B3:O3"/>
    </sheetView>
  </sheetViews>
  <sheetFormatPr defaultColWidth="0" defaultRowHeight="17.25" customHeight="1" zeroHeight="1" x14ac:dyDescent="0.35"/>
  <cols>
    <col min="1" max="1" width="2" style="68" customWidth="1"/>
    <col min="2" max="2" width="3" style="68" customWidth="1"/>
    <col min="3" max="12" width="2.81640625" style="68" customWidth="1"/>
    <col min="13" max="15" width="3" style="68" customWidth="1"/>
    <col min="16" max="16" width="2.26953125" style="68" customWidth="1"/>
    <col min="17" max="18" width="3" style="68" customWidth="1"/>
    <col min="19" max="19" width="2.54296875" style="68" customWidth="1"/>
    <col min="20" max="21" width="3" style="68" customWidth="1"/>
    <col min="22" max="22" width="2.54296875" style="68" customWidth="1"/>
    <col min="23" max="33" width="3" style="68" customWidth="1"/>
    <col min="34" max="34" width="1.54296875" style="68" customWidth="1"/>
    <col min="35" max="16384" width="3" style="68" hidden="1"/>
  </cols>
  <sheetData>
    <row r="1" spans="1:34" ht="17.25" customHeight="1" x14ac:dyDescent="0.35">
      <c r="A1" s="72"/>
      <c r="B1" s="72"/>
      <c r="C1" s="72"/>
      <c r="D1" s="72"/>
      <c r="E1" s="72"/>
      <c r="F1" s="73"/>
      <c r="G1" s="73"/>
      <c r="H1" s="73" t="s">
        <v>0</v>
      </c>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17.25" customHeight="1" thickBot="1" x14ac:dyDescent="0.4">
      <c r="A2" s="72"/>
      <c r="B2" s="72" t="s">
        <v>328</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ht="17.25" customHeight="1" thickBot="1" x14ac:dyDescent="0.4">
      <c r="A3" s="72"/>
      <c r="B3" s="362"/>
      <c r="C3" s="363"/>
      <c r="D3" s="363"/>
      <c r="E3" s="363"/>
      <c r="F3" s="363"/>
      <c r="G3" s="363"/>
      <c r="H3" s="363"/>
      <c r="I3" s="363"/>
      <c r="J3" s="363"/>
      <c r="K3" s="363"/>
      <c r="L3" s="363"/>
      <c r="M3" s="363"/>
      <c r="N3" s="363"/>
      <c r="O3" s="364"/>
      <c r="P3" s="72"/>
      <c r="Q3" s="72"/>
      <c r="R3" s="72"/>
      <c r="S3" s="72"/>
      <c r="T3" s="72"/>
      <c r="U3" s="72"/>
      <c r="V3" s="72"/>
      <c r="W3" s="72"/>
      <c r="X3" s="72"/>
      <c r="Y3" s="72"/>
      <c r="Z3" s="72"/>
      <c r="AA3" s="72"/>
      <c r="AB3" s="72"/>
      <c r="AC3" s="72"/>
      <c r="AD3" s="72"/>
      <c r="AE3" s="72"/>
      <c r="AF3" s="72"/>
      <c r="AG3" s="72"/>
      <c r="AH3" s="72"/>
    </row>
    <row r="4" spans="1:34" ht="17.25" customHeight="1" thickBot="1" x14ac:dyDescent="0.4">
      <c r="A4" s="72"/>
      <c r="B4" s="72" t="s">
        <v>329</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row>
    <row r="5" spans="1:34" ht="17.25" customHeight="1" thickBot="1" x14ac:dyDescent="0.4">
      <c r="A5" s="72"/>
      <c r="B5" s="362"/>
      <c r="C5" s="363"/>
      <c r="D5" s="363"/>
      <c r="E5" s="363"/>
      <c r="F5" s="363"/>
      <c r="G5" s="363"/>
      <c r="H5" s="363"/>
      <c r="I5" s="363"/>
      <c r="J5" s="363"/>
      <c r="K5" s="363"/>
      <c r="L5" s="363"/>
      <c r="M5" s="363"/>
      <c r="N5" s="363"/>
      <c r="O5" s="364"/>
      <c r="P5" s="72"/>
      <c r="Q5" s="72"/>
      <c r="R5" s="72"/>
      <c r="S5" s="72"/>
      <c r="T5" s="72"/>
      <c r="U5" s="72"/>
      <c r="V5" s="72"/>
      <c r="W5" s="72"/>
      <c r="X5" s="72"/>
      <c r="Y5" s="72"/>
      <c r="Z5" s="72"/>
      <c r="AA5" s="72"/>
      <c r="AB5" s="72"/>
      <c r="AC5" s="72"/>
      <c r="AD5" s="72"/>
      <c r="AE5" s="72"/>
      <c r="AF5" s="72"/>
      <c r="AG5" s="72"/>
      <c r="AH5" s="72"/>
    </row>
    <row r="6" spans="1:34" ht="17.25" customHeight="1" thickBot="1" x14ac:dyDescent="0.4">
      <c r="A6" s="72"/>
      <c r="B6" s="72" t="s">
        <v>18</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ht="17.25" customHeight="1" thickBot="1" x14ac:dyDescent="0.4">
      <c r="A7" s="72"/>
      <c r="B7" s="69" t="s">
        <v>142</v>
      </c>
      <c r="C7" s="70" t="s">
        <v>143</v>
      </c>
      <c r="D7" s="183"/>
      <c r="E7" s="183"/>
      <c r="F7" s="183"/>
      <c r="G7" s="183"/>
      <c r="H7" s="183"/>
      <c r="I7" s="183"/>
      <c r="J7" s="183"/>
      <c r="K7" s="183"/>
      <c r="L7" s="183"/>
      <c r="M7" s="184"/>
      <c r="N7" s="72"/>
      <c r="O7" s="72"/>
      <c r="P7" s="72"/>
      <c r="Q7" s="72"/>
      <c r="R7" s="72"/>
      <c r="S7" s="72"/>
      <c r="T7" s="72"/>
      <c r="U7" s="72"/>
      <c r="V7" s="72"/>
      <c r="W7" s="72"/>
      <c r="X7" s="72"/>
      <c r="Y7" s="72"/>
      <c r="Z7" s="72"/>
      <c r="AA7" s="72"/>
      <c r="AB7" s="72"/>
      <c r="AC7" s="72"/>
      <c r="AD7" s="72"/>
      <c r="AE7" s="72"/>
      <c r="AF7" s="72"/>
      <c r="AG7" s="72"/>
      <c r="AH7" s="72"/>
    </row>
    <row r="8" spans="1:34" ht="17.25" customHeight="1" thickBot="1" x14ac:dyDescent="0.4">
      <c r="A8" s="72"/>
      <c r="B8" s="72" t="s">
        <v>19</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17.25" customHeight="1" thickBot="1" x14ac:dyDescent="0.4">
      <c r="A9" s="72"/>
      <c r="B9" s="166"/>
      <c r="C9" s="167"/>
      <c r="D9" s="167"/>
      <c r="E9" s="167"/>
      <c r="F9" s="167"/>
      <c r="G9" s="167"/>
      <c r="H9" s="168" t="s">
        <v>144</v>
      </c>
      <c r="I9" s="167"/>
      <c r="J9" s="167"/>
      <c r="K9" s="167"/>
      <c r="L9" s="169"/>
      <c r="M9" s="72"/>
      <c r="N9" s="72"/>
      <c r="O9" s="72"/>
      <c r="P9" s="72"/>
      <c r="Q9" s="72"/>
      <c r="R9" s="72"/>
      <c r="S9" s="72"/>
      <c r="T9" s="72" t="s">
        <v>119</v>
      </c>
      <c r="U9" s="72"/>
      <c r="V9" s="72"/>
      <c r="W9" s="72"/>
      <c r="X9" s="72"/>
      <c r="Y9" s="72"/>
      <c r="Z9" s="72"/>
      <c r="AA9" s="72"/>
      <c r="AB9" s="72"/>
      <c r="AC9" s="72"/>
      <c r="AD9" s="72"/>
      <c r="AE9" s="72"/>
      <c r="AF9" s="72"/>
      <c r="AG9" s="72"/>
      <c r="AH9" s="72"/>
    </row>
    <row r="10" spans="1:34" ht="3" customHeight="1" x14ac:dyDescent="0.3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row>
    <row r="11" spans="1:34" ht="3" customHeight="1" x14ac:dyDescent="0.3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row>
    <row r="12" spans="1:34" ht="17.25" customHeight="1" x14ac:dyDescent="0.35">
      <c r="A12" s="72"/>
      <c r="B12" s="72" t="s">
        <v>152</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row>
    <row r="13" spans="1:34" ht="17.25" customHeight="1" thickBot="1" x14ac:dyDescent="0.4">
      <c r="A13" s="72"/>
      <c r="B13" s="72" t="s">
        <v>145</v>
      </c>
      <c r="C13" s="72"/>
      <c r="D13" s="72"/>
      <c r="E13" s="72"/>
      <c r="F13" s="72"/>
      <c r="G13" s="72" t="s">
        <v>2</v>
      </c>
      <c r="H13" s="72"/>
      <c r="I13" s="72"/>
      <c r="J13" s="72"/>
      <c r="K13" s="72"/>
      <c r="L13" s="72" t="s">
        <v>3</v>
      </c>
      <c r="M13" s="72"/>
      <c r="N13" s="72"/>
      <c r="O13" s="72"/>
      <c r="P13" s="72"/>
      <c r="Q13" s="72"/>
      <c r="R13" s="72" t="s">
        <v>7</v>
      </c>
      <c r="S13" s="72"/>
      <c r="T13" s="72"/>
      <c r="U13" s="72"/>
      <c r="V13" s="72"/>
      <c r="W13" s="72"/>
      <c r="X13" s="72"/>
      <c r="Y13" s="72"/>
      <c r="Z13" s="72"/>
      <c r="AA13" s="72"/>
      <c r="AB13" s="72"/>
      <c r="AC13" s="72"/>
      <c r="AD13" s="72"/>
      <c r="AE13" s="72"/>
      <c r="AF13" s="72"/>
      <c r="AG13" s="72"/>
      <c r="AH13" s="72"/>
    </row>
    <row r="14" spans="1:34" ht="17.25" customHeight="1" thickBot="1" x14ac:dyDescent="0.4">
      <c r="A14" s="72"/>
      <c r="B14" s="72"/>
      <c r="C14" s="72"/>
      <c r="D14" s="72"/>
      <c r="E14" s="72"/>
      <c r="F14" s="72"/>
      <c r="G14" s="72"/>
      <c r="H14" s="72"/>
      <c r="I14" s="72"/>
      <c r="J14" s="72"/>
      <c r="K14" s="72"/>
      <c r="L14" s="72"/>
      <c r="M14" s="72"/>
      <c r="N14" s="72"/>
      <c r="O14" s="72"/>
      <c r="P14" s="72"/>
      <c r="Q14" s="72"/>
      <c r="R14" s="1" t="s">
        <v>8</v>
      </c>
      <c r="S14" s="1"/>
      <c r="T14" s="1"/>
      <c r="U14" s="72"/>
      <c r="V14" s="72"/>
      <c r="W14" s="72"/>
      <c r="X14" s="72"/>
      <c r="Y14" s="72"/>
      <c r="Z14" s="69"/>
      <c r="AA14" s="167"/>
      <c r="AB14" s="167"/>
      <c r="AC14" s="167"/>
      <c r="AD14" s="167"/>
      <c r="AE14" s="167"/>
      <c r="AF14" s="167"/>
      <c r="AG14" s="71"/>
      <c r="AH14" s="72"/>
    </row>
    <row r="15" spans="1:34" ht="17.25" customHeight="1" thickBot="1" x14ac:dyDescent="0.4">
      <c r="A15" s="72"/>
      <c r="B15" s="72" t="s">
        <v>153</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row>
    <row r="16" spans="1:34" ht="17.25" customHeight="1" thickBot="1" x14ac:dyDescent="0.4">
      <c r="A16" s="72"/>
      <c r="B16" s="72"/>
      <c r="C16" s="72"/>
      <c r="D16" s="72"/>
      <c r="E16" s="72"/>
      <c r="F16" s="72"/>
      <c r="G16" s="72"/>
      <c r="H16" s="72"/>
      <c r="I16" s="72"/>
      <c r="J16" s="72"/>
      <c r="K16" s="72"/>
      <c r="L16" s="72"/>
      <c r="M16" s="72"/>
      <c r="N16" s="72"/>
      <c r="O16" s="72"/>
      <c r="P16" s="72"/>
      <c r="Q16" s="72"/>
      <c r="R16" s="72"/>
      <c r="S16" s="72"/>
      <c r="T16" s="72"/>
      <c r="U16" s="72"/>
      <c r="V16" s="72"/>
      <c r="W16" s="72"/>
      <c r="X16" s="75" t="s">
        <v>4</v>
      </c>
      <c r="Y16" s="72"/>
      <c r="Z16" s="69"/>
      <c r="AA16" s="167"/>
      <c r="AB16" s="167"/>
      <c r="AC16" s="167"/>
      <c r="AD16" s="167"/>
      <c r="AE16" s="167"/>
      <c r="AF16" s="167"/>
      <c r="AG16" s="71"/>
      <c r="AH16" s="72"/>
    </row>
    <row r="17" spans="1:34" ht="17.25" customHeight="1" x14ac:dyDescent="0.3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row>
    <row r="18" spans="1:34" ht="17.25" customHeight="1" x14ac:dyDescent="0.25">
      <c r="A18" s="72"/>
      <c r="B18" s="79" t="s">
        <v>147</v>
      </c>
      <c r="C18" s="72"/>
      <c r="D18" s="72"/>
      <c r="E18" s="72"/>
      <c r="F18" s="72"/>
      <c r="G18" s="72"/>
      <c r="H18" s="72"/>
      <c r="I18" s="72"/>
      <c r="J18" s="72"/>
      <c r="K18" s="72"/>
      <c r="L18" s="72"/>
      <c r="M18" s="72"/>
      <c r="N18" s="72"/>
      <c r="O18" s="72"/>
      <c r="P18" s="72"/>
      <c r="Q18" s="72"/>
      <c r="R18" s="72"/>
      <c r="S18" s="72"/>
      <c r="T18" s="72"/>
      <c r="U18" s="72"/>
      <c r="V18" s="72"/>
      <c r="W18" s="72"/>
      <c r="X18" s="72"/>
      <c r="Y18" s="75"/>
      <c r="Z18" s="75" t="s">
        <v>5</v>
      </c>
      <c r="AA18" s="75"/>
      <c r="AB18" s="72"/>
      <c r="AC18" s="72"/>
      <c r="AD18" s="75" t="s">
        <v>6</v>
      </c>
      <c r="AE18" s="72"/>
      <c r="AF18" s="72"/>
      <c r="AG18" s="72"/>
      <c r="AH18" s="72"/>
    </row>
    <row r="19" spans="1:34" ht="17.25" customHeight="1" x14ac:dyDescent="0.35">
      <c r="A19" s="72"/>
      <c r="B19" s="80"/>
      <c r="C19" s="80" t="s">
        <v>326</v>
      </c>
      <c r="D19" s="72"/>
      <c r="E19" s="72"/>
      <c r="F19" s="72"/>
      <c r="G19" s="72"/>
      <c r="H19" s="72"/>
      <c r="I19" s="72"/>
      <c r="J19" s="72"/>
      <c r="K19" s="72"/>
      <c r="L19" s="72"/>
      <c r="M19" s="72"/>
      <c r="N19" s="72"/>
      <c r="O19" s="72"/>
      <c r="P19" s="72"/>
      <c r="Q19" s="72"/>
      <c r="R19" s="72"/>
      <c r="S19" s="72"/>
      <c r="T19" s="72"/>
      <c r="U19" s="72"/>
      <c r="V19" s="72"/>
      <c r="W19" s="72"/>
      <c r="X19" s="72"/>
      <c r="Y19" s="75"/>
      <c r="Z19" s="72"/>
      <c r="AA19" s="75"/>
      <c r="AB19" s="72"/>
      <c r="AC19" s="72"/>
      <c r="AD19" s="72"/>
      <c r="AE19" s="72"/>
      <c r="AF19" s="72"/>
      <c r="AG19" s="72"/>
      <c r="AH19" s="72"/>
    </row>
    <row r="20" spans="1:34" ht="17.25" customHeight="1" x14ac:dyDescent="0.25">
      <c r="A20" s="72"/>
      <c r="B20" s="79" t="s">
        <v>151</v>
      </c>
      <c r="C20" s="72"/>
      <c r="D20" s="72"/>
      <c r="E20" s="72"/>
      <c r="F20" s="72"/>
      <c r="G20" s="72"/>
      <c r="H20" s="72"/>
      <c r="I20" s="72"/>
      <c r="J20" s="72"/>
      <c r="K20" s="72"/>
      <c r="L20" s="72"/>
      <c r="M20" s="72"/>
      <c r="N20" s="72"/>
      <c r="O20" s="72"/>
      <c r="P20" s="72"/>
      <c r="Q20" s="72"/>
      <c r="R20" s="72"/>
      <c r="S20" s="72"/>
      <c r="T20" s="72"/>
      <c r="U20" s="72"/>
      <c r="V20" s="72"/>
      <c r="W20" s="72"/>
      <c r="X20" s="72"/>
      <c r="Y20" s="75"/>
      <c r="Z20" s="75" t="s">
        <v>5</v>
      </c>
      <c r="AA20" s="75"/>
      <c r="AB20" s="72"/>
      <c r="AC20" s="72"/>
      <c r="AD20" s="75" t="s">
        <v>6</v>
      </c>
      <c r="AE20" s="72"/>
      <c r="AF20" s="72"/>
      <c r="AG20" s="72"/>
      <c r="AH20" s="72"/>
    </row>
    <row r="21" spans="1:34" ht="13.5" customHeight="1" x14ac:dyDescent="0.35">
      <c r="A21" s="72"/>
      <c r="B21" s="72"/>
      <c r="C21" s="72"/>
      <c r="D21" s="72"/>
      <c r="E21" s="72"/>
      <c r="F21" s="72"/>
      <c r="G21" s="72"/>
      <c r="H21" s="72"/>
      <c r="I21" s="72"/>
      <c r="J21" s="72"/>
      <c r="K21" s="72"/>
      <c r="L21" s="72"/>
      <c r="M21" s="72"/>
      <c r="N21" s="72"/>
      <c r="O21" s="72"/>
      <c r="P21" s="72"/>
      <c r="Q21" s="72"/>
      <c r="R21" s="72"/>
      <c r="S21" s="72"/>
      <c r="T21" s="72"/>
      <c r="U21" s="72"/>
      <c r="V21" s="72"/>
      <c r="W21" s="72"/>
      <c r="X21" s="72"/>
      <c r="Y21" s="75"/>
      <c r="Z21" s="72"/>
      <c r="AA21" s="75"/>
      <c r="AB21" s="72"/>
      <c r="AC21" s="72"/>
      <c r="AD21" s="72"/>
      <c r="AE21" s="72"/>
      <c r="AF21" s="72"/>
      <c r="AG21" s="72"/>
      <c r="AH21" s="72"/>
    </row>
    <row r="22" spans="1:34" ht="10.5" customHeight="1" x14ac:dyDescent="0.3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row>
    <row r="23" spans="1:34" ht="36" customHeight="1" x14ac:dyDescent="0.35">
      <c r="A23" s="72"/>
      <c r="B23" s="72"/>
      <c r="C23" s="72"/>
      <c r="D23" s="72"/>
      <c r="E23" s="72"/>
      <c r="F23" s="72"/>
      <c r="G23" s="72"/>
      <c r="H23" s="72"/>
      <c r="I23" s="72"/>
      <c r="J23" s="72"/>
      <c r="K23" s="72"/>
      <c r="L23" s="72"/>
      <c r="M23" s="76"/>
      <c r="N23" s="76" t="s">
        <v>9</v>
      </c>
      <c r="O23" s="76"/>
      <c r="P23" s="72"/>
      <c r="Q23" s="72"/>
      <c r="R23" s="72"/>
      <c r="S23" s="72"/>
      <c r="T23" s="72"/>
      <c r="U23" s="72"/>
      <c r="V23" s="72"/>
      <c r="W23" s="72"/>
      <c r="X23" s="72"/>
      <c r="Y23" s="72"/>
      <c r="Z23" s="72"/>
      <c r="AA23" s="72"/>
      <c r="AB23" s="72"/>
      <c r="AC23" s="72"/>
      <c r="AD23" s="72"/>
      <c r="AE23" s="72"/>
      <c r="AF23" s="72"/>
      <c r="AG23" s="72"/>
      <c r="AH23" s="72"/>
    </row>
    <row r="24" spans="1:34" ht="17.25" customHeight="1" x14ac:dyDescent="0.35">
      <c r="A24" s="72"/>
      <c r="B24" s="72"/>
      <c r="C24" s="72"/>
      <c r="D24" s="72"/>
      <c r="E24" s="72"/>
      <c r="F24" s="72"/>
      <c r="G24" s="72"/>
      <c r="H24" s="72"/>
      <c r="I24" s="72"/>
      <c r="J24" s="77"/>
      <c r="K24" s="77" t="s">
        <v>10</v>
      </c>
      <c r="L24" s="77"/>
      <c r="M24" s="72"/>
      <c r="N24" s="72"/>
      <c r="O24" s="72"/>
      <c r="P24" s="72"/>
      <c r="Q24" s="72"/>
      <c r="R24" s="72"/>
      <c r="S24" s="72"/>
      <c r="T24" s="72"/>
      <c r="U24" s="72"/>
      <c r="V24" s="72"/>
      <c r="W24" s="72"/>
      <c r="X24" s="72"/>
      <c r="Y24" s="72"/>
      <c r="Z24" s="72"/>
      <c r="AA24" s="72"/>
      <c r="AB24" s="72"/>
      <c r="AC24" s="72"/>
      <c r="AD24" s="72"/>
      <c r="AE24" s="72"/>
      <c r="AF24" s="72"/>
      <c r="AG24" s="72"/>
      <c r="AH24" s="72"/>
    </row>
    <row r="25" spans="1:34" ht="17.25" customHeight="1" x14ac:dyDescent="0.35">
      <c r="A25" s="72"/>
      <c r="B25" s="72"/>
      <c r="C25" s="72"/>
      <c r="D25" s="72" t="s">
        <v>146</v>
      </c>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row>
    <row r="26" spans="1:34" ht="17.25" customHeight="1" x14ac:dyDescent="0.35">
      <c r="A26" s="72"/>
      <c r="B26" s="72"/>
      <c r="C26" s="72" t="s">
        <v>17</v>
      </c>
      <c r="D26" s="72"/>
      <c r="E26" s="72"/>
      <c r="F26" s="72"/>
      <c r="G26" s="72"/>
      <c r="H26" s="72"/>
      <c r="I26" s="72"/>
      <c r="J26" s="72"/>
      <c r="K26" s="72"/>
      <c r="L26" s="72"/>
      <c r="M26" s="72"/>
      <c r="N26" s="72"/>
      <c r="O26" s="72"/>
      <c r="P26" s="72"/>
      <c r="Q26" s="72"/>
      <c r="R26" s="72" t="s">
        <v>148</v>
      </c>
      <c r="S26" s="72"/>
      <c r="T26" s="72"/>
      <c r="U26" s="72"/>
      <c r="V26" s="72"/>
      <c r="W26" s="72"/>
      <c r="X26" s="72"/>
      <c r="Y26" s="72"/>
      <c r="Z26" s="72"/>
      <c r="AA26" s="72"/>
      <c r="AB26" s="72" t="s">
        <v>11</v>
      </c>
      <c r="AC26" s="72"/>
      <c r="AD26" s="72"/>
      <c r="AE26" s="72"/>
      <c r="AF26" s="72"/>
      <c r="AG26" s="72"/>
      <c r="AH26" s="72"/>
    </row>
    <row r="27" spans="1:34" ht="17.25" customHeight="1" x14ac:dyDescent="0.35">
      <c r="A27" s="72"/>
      <c r="B27" s="72"/>
      <c r="C27" s="72"/>
      <c r="D27" s="72"/>
      <c r="E27" s="72"/>
      <c r="F27" s="72"/>
      <c r="G27" s="72"/>
      <c r="H27" s="72"/>
      <c r="I27" s="72"/>
      <c r="J27" s="72"/>
      <c r="K27" s="72"/>
      <c r="L27" s="72"/>
      <c r="M27" s="72"/>
      <c r="N27" s="72"/>
      <c r="O27" s="72" t="s">
        <v>12</v>
      </c>
      <c r="P27" s="72"/>
      <c r="Q27" s="72"/>
      <c r="R27" s="72"/>
      <c r="S27" s="72"/>
      <c r="T27" s="72"/>
      <c r="U27" s="72"/>
      <c r="V27" s="72"/>
      <c r="W27" s="72"/>
      <c r="X27" s="72"/>
      <c r="Y27" s="72"/>
      <c r="Z27" s="72"/>
      <c r="AA27" s="72"/>
      <c r="AB27" s="72"/>
      <c r="AC27" s="72"/>
      <c r="AD27" s="72"/>
      <c r="AE27" s="72"/>
      <c r="AF27" s="72"/>
      <c r="AG27" s="72"/>
      <c r="AH27" s="72"/>
    </row>
    <row r="28" spans="1:34" ht="17.25" customHeight="1" thickBot="1" x14ac:dyDescent="0.4">
      <c r="A28" s="72"/>
      <c r="B28" s="72"/>
      <c r="C28" s="72"/>
      <c r="D28" s="74" t="s">
        <v>16</v>
      </c>
      <c r="E28" s="72"/>
      <c r="F28" s="72"/>
      <c r="G28" s="72"/>
      <c r="H28" s="72"/>
      <c r="I28" s="72"/>
      <c r="J28" s="73" t="s">
        <v>13</v>
      </c>
      <c r="K28" s="72"/>
      <c r="L28" s="72"/>
      <c r="M28" s="72"/>
      <c r="N28" s="72"/>
      <c r="O28" s="72"/>
      <c r="P28" s="72"/>
      <c r="Q28" s="72"/>
      <c r="R28" s="72"/>
      <c r="S28" s="72"/>
      <c r="T28" s="72"/>
      <c r="U28" s="72"/>
      <c r="V28" s="72"/>
      <c r="W28" s="72"/>
      <c r="X28" s="72"/>
      <c r="Y28" s="72"/>
      <c r="Z28" s="72"/>
      <c r="AA28" s="72"/>
      <c r="AB28" s="72"/>
      <c r="AC28" s="72"/>
      <c r="AD28" s="72"/>
      <c r="AE28" s="72"/>
      <c r="AF28" s="72"/>
      <c r="AG28" s="72"/>
      <c r="AH28" s="72"/>
    </row>
    <row r="29" spans="1:34" ht="11.25" customHeight="1" x14ac:dyDescent="0.35">
      <c r="A29" s="72"/>
      <c r="B29" s="343" t="s">
        <v>20</v>
      </c>
      <c r="C29" s="344"/>
      <c r="D29" s="344"/>
      <c r="E29" s="344"/>
      <c r="F29" s="344"/>
      <c r="G29" s="344"/>
      <c r="H29" s="344"/>
      <c r="I29" s="344"/>
      <c r="J29" s="344"/>
      <c r="K29" s="344"/>
      <c r="L29" s="344"/>
      <c r="M29" s="344"/>
      <c r="N29" s="350" t="s">
        <v>429</v>
      </c>
      <c r="O29" s="344"/>
      <c r="P29" s="344"/>
      <c r="Q29" s="344"/>
      <c r="R29" s="344"/>
      <c r="S29" s="344"/>
      <c r="T29" s="344"/>
      <c r="U29" s="344"/>
      <c r="V29" s="344"/>
      <c r="W29" s="344"/>
      <c r="X29" s="344"/>
      <c r="Y29" s="350" t="s">
        <v>307</v>
      </c>
      <c r="Z29" s="344"/>
      <c r="AA29" s="344"/>
      <c r="AB29" s="344"/>
      <c r="AC29" s="344"/>
      <c r="AD29" s="344"/>
      <c r="AE29" s="344"/>
      <c r="AF29" s="344"/>
      <c r="AG29" s="351"/>
      <c r="AH29" s="72"/>
    </row>
    <row r="30" spans="1:34" ht="17.25" customHeight="1" x14ac:dyDescent="0.35">
      <c r="A30" s="72"/>
      <c r="B30" s="367"/>
      <c r="C30" s="353"/>
      <c r="D30" s="353"/>
      <c r="E30" s="353"/>
      <c r="F30" s="353"/>
      <c r="G30" s="353"/>
      <c r="H30" s="353"/>
      <c r="I30" s="353"/>
      <c r="J30" s="353"/>
      <c r="K30" s="353"/>
      <c r="L30" s="353"/>
      <c r="M30" s="353"/>
      <c r="N30" s="352"/>
      <c r="O30" s="353"/>
      <c r="P30" s="353"/>
      <c r="Q30" s="353"/>
      <c r="R30" s="353"/>
      <c r="S30" s="353"/>
      <c r="T30" s="353"/>
      <c r="U30" s="353"/>
      <c r="V30" s="353"/>
      <c r="W30" s="353"/>
      <c r="X30" s="353"/>
      <c r="Y30" s="352"/>
      <c r="Z30" s="353"/>
      <c r="AA30" s="353"/>
      <c r="AB30" s="353"/>
      <c r="AC30" s="353"/>
      <c r="AD30" s="353"/>
      <c r="AE30" s="353"/>
      <c r="AF30" s="353"/>
      <c r="AG30" s="354"/>
      <c r="AH30" s="72"/>
    </row>
    <row r="31" spans="1:34" ht="11.25" customHeight="1" x14ac:dyDescent="0.35">
      <c r="A31" s="72"/>
      <c r="B31" s="366" t="s">
        <v>430</v>
      </c>
      <c r="C31" s="359"/>
      <c r="D31" s="359"/>
      <c r="E31" s="359"/>
      <c r="F31" s="359"/>
      <c r="G31" s="359"/>
      <c r="H31" s="359"/>
      <c r="I31" s="359"/>
      <c r="J31" s="359"/>
      <c r="K31" s="359"/>
      <c r="L31" s="359"/>
      <c r="M31" s="359"/>
      <c r="N31" s="358" t="s">
        <v>14</v>
      </c>
      <c r="O31" s="359"/>
      <c r="P31" s="359"/>
      <c r="Q31" s="359"/>
      <c r="R31" s="359"/>
      <c r="S31" s="359"/>
      <c r="T31" s="359"/>
      <c r="U31" s="359"/>
      <c r="V31" s="359"/>
      <c r="W31" s="358" t="s">
        <v>15</v>
      </c>
      <c r="X31" s="359"/>
      <c r="Y31" s="359"/>
      <c r="Z31" s="359"/>
      <c r="AA31" s="359"/>
      <c r="AB31" s="359"/>
      <c r="AC31" s="359"/>
      <c r="AD31" s="359"/>
      <c r="AE31" s="359"/>
      <c r="AF31" s="359"/>
      <c r="AG31" s="360"/>
      <c r="AH31" s="72"/>
    </row>
    <row r="32" spans="1:34" ht="17.25" customHeight="1" thickBot="1" x14ac:dyDescent="0.4">
      <c r="A32" s="72"/>
      <c r="B32" s="368"/>
      <c r="C32" s="356"/>
      <c r="D32" s="356"/>
      <c r="E32" s="356"/>
      <c r="F32" s="356"/>
      <c r="G32" s="356"/>
      <c r="H32" s="356"/>
      <c r="I32" s="356"/>
      <c r="J32" s="356"/>
      <c r="K32" s="356"/>
      <c r="L32" s="356"/>
      <c r="M32" s="356"/>
      <c r="N32" s="355"/>
      <c r="O32" s="356"/>
      <c r="P32" s="356"/>
      <c r="Q32" s="356"/>
      <c r="R32" s="356"/>
      <c r="S32" s="356"/>
      <c r="T32" s="356"/>
      <c r="U32" s="356"/>
      <c r="V32" s="356"/>
      <c r="W32" s="355"/>
      <c r="X32" s="356"/>
      <c r="Y32" s="356"/>
      <c r="Z32" s="356"/>
      <c r="AA32" s="356"/>
      <c r="AB32" s="356"/>
      <c r="AC32" s="356"/>
      <c r="AD32" s="356"/>
      <c r="AE32" s="356"/>
      <c r="AF32" s="356"/>
      <c r="AG32" s="357"/>
      <c r="AH32" s="72"/>
    </row>
    <row r="33" spans="1:34" ht="17.25" customHeight="1" thickBot="1" x14ac:dyDescent="0.4">
      <c r="A33" s="72"/>
      <c r="B33" s="78" t="s">
        <v>308</v>
      </c>
      <c r="C33" s="74"/>
      <c r="D33" s="74"/>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1.25" customHeight="1" x14ac:dyDescent="0.35">
      <c r="A34" s="72"/>
      <c r="B34" s="343" t="s">
        <v>21</v>
      </c>
      <c r="C34" s="344"/>
      <c r="D34" s="344"/>
      <c r="E34" s="344"/>
      <c r="F34" s="344"/>
      <c r="G34" s="344"/>
      <c r="H34" s="344"/>
      <c r="I34" s="344"/>
      <c r="J34" s="344"/>
      <c r="K34" s="344"/>
      <c r="L34" s="344"/>
      <c r="M34" s="344"/>
      <c r="N34" s="329" t="s">
        <v>23</v>
      </c>
      <c r="O34" s="329"/>
      <c r="P34" s="329"/>
      <c r="Q34" s="329"/>
      <c r="R34" s="329"/>
      <c r="S34" s="329"/>
      <c r="T34" s="329"/>
      <c r="U34" s="329"/>
      <c r="V34" s="329"/>
      <c r="W34" s="329"/>
      <c r="X34" s="329"/>
      <c r="Y34" s="329" t="s">
        <v>24</v>
      </c>
      <c r="Z34" s="329"/>
      <c r="AA34" s="329"/>
      <c r="AB34" s="329"/>
      <c r="AC34" s="329"/>
      <c r="AD34" s="329"/>
      <c r="AE34" s="329"/>
      <c r="AF34" s="329"/>
      <c r="AG34" s="336"/>
      <c r="AH34" s="72"/>
    </row>
    <row r="35" spans="1:34" ht="17.25" customHeight="1" x14ac:dyDescent="0.35">
      <c r="A35" s="72"/>
      <c r="B35" s="365"/>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9"/>
      <c r="AH35" s="72"/>
    </row>
    <row r="36" spans="1:34" ht="11.25" customHeight="1" x14ac:dyDescent="0.35">
      <c r="A36" s="72"/>
      <c r="B36" s="345" t="s">
        <v>22</v>
      </c>
      <c r="C36" s="346"/>
      <c r="D36" s="346"/>
      <c r="E36" s="346"/>
      <c r="F36" s="341" t="s">
        <v>431</v>
      </c>
      <c r="G36" s="341"/>
      <c r="H36" s="341"/>
      <c r="I36" s="341"/>
      <c r="J36" s="341"/>
      <c r="K36" s="341"/>
      <c r="L36" s="341"/>
      <c r="M36" s="341"/>
      <c r="N36" s="341" t="s">
        <v>433</v>
      </c>
      <c r="O36" s="341"/>
      <c r="P36" s="341"/>
      <c r="Q36" s="341"/>
      <c r="R36" s="341"/>
      <c r="S36" s="341"/>
      <c r="T36" s="341"/>
      <c r="U36" s="341"/>
      <c r="V36" s="341"/>
      <c r="W36" s="341"/>
      <c r="X36" s="341"/>
      <c r="Y36" s="341" t="s">
        <v>25</v>
      </c>
      <c r="Z36" s="341"/>
      <c r="AA36" s="341"/>
      <c r="AB36" s="341"/>
      <c r="AC36" s="341"/>
      <c r="AD36" s="341"/>
      <c r="AE36" s="341"/>
      <c r="AF36" s="341"/>
      <c r="AG36" s="342"/>
      <c r="AH36" s="72"/>
    </row>
    <row r="37" spans="1:34" ht="17.25" customHeight="1" thickBot="1" x14ac:dyDescent="0.4">
      <c r="A37" s="72"/>
      <c r="B37" s="34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8"/>
      <c r="AH37" s="72"/>
    </row>
    <row r="38" spans="1:34" ht="10.5" customHeight="1" x14ac:dyDescent="0.35">
      <c r="A38" s="72"/>
      <c r="B38" s="73" t="s">
        <v>309</v>
      </c>
      <c r="C38" s="74"/>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row>
    <row r="39" spans="1:34" ht="10.5" customHeight="1" x14ac:dyDescent="0.35">
      <c r="A39" s="72"/>
      <c r="B39" s="72" t="s">
        <v>149</v>
      </c>
      <c r="C39" s="74"/>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row>
    <row r="40" spans="1:34" ht="10.5" customHeight="1" thickBot="1" x14ac:dyDescent="0.4">
      <c r="A40" s="72"/>
      <c r="B40" s="72" t="s">
        <v>150</v>
      </c>
      <c r="C40" s="74"/>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row>
    <row r="41" spans="1:34" ht="11.25" customHeight="1" x14ac:dyDescent="0.35">
      <c r="A41" s="72"/>
      <c r="B41" s="343" t="s">
        <v>26</v>
      </c>
      <c r="C41" s="344"/>
      <c r="D41" s="344"/>
      <c r="E41" s="344"/>
      <c r="F41" s="344"/>
      <c r="G41" s="344"/>
      <c r="H41" s="344"/>
      <c r="I41" s="344"/>
      <c r="J41" s="344"/>
      <c r="K41" s="344"/>
      <c r="L41" s="344"/>
      <c r="M41" s="344"/>
      <c r="N41" s="329" t="s">
        <v>27</v>
      </c>
      <c r="O41" s="329"/>
      <c r="P41" s="329"/>
      <c r="Q41" s="329"/>
      <c r="R41" s="329"/>
      <c r="S41" s="329"/>
      <c r="T41" s="329"/>
      <c r="U41" s="329"/>
      <c r="V41" s="329" t="s">
        <v>28</v>
      </c>
      <c r="W41" s="329"/>
      <c r="X41" s="329"/>
      <c r="Y41" s="329"/>
      <c r="Z41" s="329"/>
      <c r="AA41" s="329"/>
      <c r="AB41" s="329"/>
      <c r="AC41" s="329"/>
      <c r="AD41" s="329" t="s">
        <v>29</v>
      </c>
      <c r="AE41" s="329"/>
      <c r="AF41" s="329"/>
      <c r="AG41" s="336"/>
      <c r="AH41" s="72"/>
    </row>
    <row r="42" spans="1:34" ht="17.25" customHeight="1" thickBot="1" x14ac:dyDescent="0.4">
      <c r="A42" s="72"/>
      <c r="B42" s="34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8"/>
      <c r="AH42" s="72"/>
    </row>
    <row r="43" spans="1:34" ht="11.25" customHeight="1" x14ac:dyDescent="0.35">
      <c r="A43" s="72"/>
      <c r="B43" s="73" t="s">
        <v>310</v>
      </c>
      <c r="C43" s="74"/>
      <c r="D43" s="74"/>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row>
    <row r="44" spans="1:34" ht="11.25" customHeight="1" thickBot="1" x14ac:dyDescent="0.4">
      <c r="A44" s="72"/>
      <c r="B44" s="72" t="s">
        <v>30</v>
      </c>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row>
    <row r="45" spans="1:34" ht="11.25" customHeight="1" x14ac:dyDescent="0.35">
      <c r="A45" s="72"/>
      <c r="B45" s="369" t="s">
        <v>31</v>
      </c>
      <c r="C45" s="370"/>
      <c r="D45" s="370"/>
      <c r="E45" s="370"/>
      <c r="F45" s="370"/>
      <c r="G45" s="370"/>
      <c r="H45" s="370"/>
      <c r="I45" s="370"/>
      <c r="J45" s="370"/>
      <c r="K45" s="370"/>
      <c r="L45" s="370"/>
      <c r="M45" s="350"/>
      <c r="N45" s="337" t="s">
        <v>32</v>
      </c>
      <c r="O45" s="338"/>
      <c r="P45" s="338"/>
      <c r="Q45" s="338"/>
      <c r="R45" s="338"/>
      <c r="S45" s="338"/>
      <c r="T45" s="338"/>
      <c r="U45" s="338"/>
      <c r="V45" s="338"/>
      <c r="W45" s="338"/>
      <c r="X45" s="340"/>
      <c r="Y45" s="337" t="s">
        <v>33</v>
      </c>
      <c r="Z45" s="338"/>
      <c r="AA45" s="338"/>
      <c r="AB45" s="338"/>
      <c r="AC45" s="338"/>
      <c r="AD45" s="338"/>
      <c r="AE45" s="338"/>
      <c r="AF45" s="338"/>
      <c r="AG45" s="339"/>
      <c r="AH45" s="72"/>
    </row>
    <row r="46" spans="1:34" ht="17.25" customHeight="1" x14ac:dyDescent="0.35">
      <c r="A46" s="72"/>
      <c r="B46" s="332"/>
      <c r="C46" s="321"/>
      <c r="D46" s="321"/>
      <c r="E46" s="321"/>
      <c r="F46" s="321"/>
      <c r="G46" s="321"/>
      <c r="H46" s="321"/>
      <c r="I46" s="321"/>
      <c r="J46" s="321"/>
      <c r="K46" s="321"/>
      <c r="L46" s="321"/>
      <c r="M46" s="326"/>
      <c r="N46" s="320"/>
      <c r="O46" s="321"/>
      <c r="P46" s="321"/>
      <c r="Q46" s="321"/>
      <c r="R46" s="321"/>
      <c r="S46" s="321"/>
      <c r="T46" s="321"/>
      <c r="U46" s="321"/>
      <c r="V46" s="321"/>
      <c r="W46" s="321"/>
      <c r="X46" s="326"/>
      <c r="Y46" s="320"/>
      <c r="Z46" s="321"/>
      <c r="AA46" s="321"/>
      <c r="AB46" s="321"/>
      <c r="AC46" s="321"/>
      <c r="AD46" s="321"/>
      <c r="AE46" s="321"/>
      <c r="AF46" s="321"/>
      <c r="AG46" s="322"/>
      <c r="AH46" s="72"/>
    </row>
    <row r="47" spans="1:34" ht="11.25" customHeight="1" x14ac:dyDescent="0.35">
      <c r="A47" s="72"/>
      <c r="B47" s="333" t="s">
        <v>34</v>
      </c>
      <c r="C47" s="334"/>
      <c r="D47" s="334"/>
      <c r="E47" s="334"/>
      <c r="F47" s="334"/>
      <c r="G47" s="334"/>
      <c r="H47" s="334"/>
      <c r="I47" s="334"/>
      <c r="J47" s="334"/>
      <c r="K47" s="334"/>
      <c r="L47" s="334"/>
      <c r="M47" s="335"/>
      <c r="N47" s="323" t="s">
        <v>432</v>
      </c>
      <c r="O47" s="324"/>
      <c r="P47" s="324"/>
      <c r="Q47" s="324"/>
      <c r="R47" s="324"/>
      <c r="S47" s="324"/>
      <c r="T47" s="324"/>
      <c r="U47" s="324"/>
      <c r="V47" s="324"/>
      <c r="W47" s="324"/>
      <c r="X47" s="325"/>
      <c r="Y47" s="323" t="s">
        <v>434</v>
      </c>
      <c r="Z47" s="324"/>
      <c r="AA47" s="324"/>
      <c r="AB47" s="324"/>
      <c r="AC47" s="324"/>
      <c r="AD47" s="324"/>
      <c r="AE47" s="324"/>
      <c r="AF47" s="324"/>
      <c r="AG47" s="331"/>
      <c r="AH47" s="72"/>
    </row>
    <row r="48" spans="1:34" ht="17.25" customHeight="1" thickBot="1" x14ac:dyDescent="0.4">
      <c r="A48" s="72"/>
      <c r="B48" s="330"/>
      <c r="C48" s="317"/>
      <c r="D48" s="317"/>
      <c r="E48" s="317"/>
      <c r="F48" s="317"/>
      <c r="G48" s="317"/>
      <c r="H48" s="317"/>
      <c r="I48" s="317"/>
      <c r="J48" s="317"/>
      <c r="K48" s="317"/>
      <c r="L48" s="317"/>
      <c r="M48" s="319"/>
      <c r="N48" s="316"/>
      <c r="O48" s="317"/>
      <c r="P48" s="317"/>
      <c r="Q48" s="317"/>
      <c r="R48" s="317"/>
      <c r="S48" s="317"/>
      <c r="T48" s="317"/>
      <c r="U48" s="317"/>
      <c r="V48" s="317"/>
      <c r="W48" s="317"/>
      <c r="X48" s="319"/>
      <c r="Y48" s="316"/>
      <c r="Z48" s="317"/>
      <c r="AA48" s="317"/>
      <c r="AB48" s="317"/>
      <c r="AC48" s="317"/>
      <c r="AD48" s="317"/>
      <c r="AE48" s="317"/>
      <c r="AF48" s="317"/>
      <c r="AG48" s="318"/>
      <c r="AH48" s="72"/>
    </row>
    <row r="49" spans="1:34" ht="11.25" customHeight="1" thickBot="1" x14ac:dyDescent="0.4">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row>
    <row r="50" spans="1:34" ht="17.25" customHeight="1" thickBot="1" x14ac:dyDescent="0.4">
      <c r="A50" s="72"/>
      <c r="B50" s="72" t="s">
        <v>35</v>
      </c>
      <c r="C50" s="72"/>
      <c r="D50" s="72"/>
      <c r="E50" s="72"/>
      <c r="F50" s="72"/>
      <c r="G50" s="72"/>
      <c r="H50" s="72"/>
      <c r="I50" s="72"/>
      <c r="J50" s="72"/>
      <c r="K50" s="72"/>
      <c r="L50" s="72"/>
      <c r="M50" s="72"/>
      <c r="N50" s="72"/>
      <c r="O50" s="72"/>
      <c r="P50" s="72"/>
      <c r="Q50" s="72"/>
      <c r="R50" s="72"/>
      <c r="S50" s="72" t="s">
        <v>36</v>
      </c>
      <c r="T50" s="72"/>
      <c r="U50" s="72"/>
      <c r="V50" s="72"/>
      <c r="W50" s="72"/>
      <c r="X50" s="72"/>
      <c r="Y50" s="72"/>
      <c r="Z50" s="72"/>
      <c r="AA50" s="72"/>
      <c r="AB50" s="314"/>
      <c r="AC50" s="315"/>
      <c r="AD50" s="315"/>
      <c r="AE50" s="315"/>
      <c r="AF50" s="315"/>
      <c r="AG50" s="185" t="s">
        <v>37</v>
      </c>
      <c r="AH50" s="72"/>
    </row>
    <row r="51" spans="1:34" ht="7.5" customHeight="1" x14ac:dyDescent="0.3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row>
    <row r="52" spans="1:34" ht="17.25" customHeight="1" x14ac:dyDescent="0.35">
      <c r="A52" s="72"/>
      <c r="B52" s="361" t="s">
        <v>425</v>
      </c>
      <c r="C52" s="361"/>
      <c r="D52" s="361"/>
      <c r="E52" s="361"/>
      <c r="F52" s="361"/>
      <c r="G52" s="361"/>
      <c r="H52" s="361"/>
      <c r="I52" s="361"/>
      <c r="J52" s="361"/>
      <c r="K52" s="361"/>
      <c r="L52" s="72"/>
      <c r="M52" s="72" t="s">
        <v>5</v>
      </c>
      <c r="N52" s="72"/>
      <c r="O52" s="72"/>
      <c r="P52" s="72"/>
      <c r="Q52" s="72" t="s">
        <v>6</v>
      </c>
      <c r="R52" s="72"/>
      <c r="S52" s="72"/>
      <c r="T52" s="72"/>
      <c r="U52" s="72"/>
      <c r="V52" s="72"/>
      <c r="W52" s="72"/>
      <c r="X52" s="72"/>
      <c r="Y52" s="72"/>
      <c r="Z52" s="72"/>
      <c r="AA52" s="72"/>
      <c r="AB52" s="72"/>
      <c r="AC52" s="72"/>
      <c r="AD52" s="72"/>
      <c r="AE52" s="72"/>
      <c r="AF52" s="72"/>
      <c r="AG52" s="72"/>
      <c r="AH52" s="72"/>
    </row>
    <row r="53" spans="1:34" ht="12" customHeight="1" x14ac:dyDescent="0.35">
      <c r="A53" s="72"/>
      <c r="B53" s="361"/>
      <c r="C53" s="361"/>
      <c r="D53" s="361"/>
      <c r="E53" s="361"/>
      <c r="F53" s="361"/>
      <c r="G53" s="361"/>
      <c r="H53" s="361"/>
      <c r="I53" s="361"/>
      <c r="J53" s="361"/>
      <c r="K53" s="361"/>
      <c r="L53" s="72"/>
      <c r="M53" s="72"/>
      <c r="N53" s="72"/>
      <c r="O53" s="72"/>
      <c r="P53" s="72"/>
      <c r="Q53" s="72"/>
      <c r="R53" s="72"/>
      <c r="S53" s="72"/>
      <c r="T53" s="72"/>
      <c r="U53" s="72"/>
      <c r="V53" s="72"/>
      <c r="W53" s="72"/>
      <c r="X53" s="72"/>
      <c r="Y53" s="72"/>
      <c r="Z53" s="72"/>
      <c r="AA53" s="72"/>
      <c r="AB53" s="72"/>
      <c r="AC53" s="72"/>
      <c r="AD53" s="72"/>
      <c r="AE53" s="72"/>
      <c r="AF53" s="72"/>
      <c r="AG53" s="72"/>
      <c r="AH53" s="72"/>
    </row>
    <row r="54" spans="1:34" ht="17.25" customHeight="1" x14ac:dyDescent="0.35">
      <c r="A54" s="72"/>
      <c r="B54" s="14" t="s">
        <v>435</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row>
    <row r="55" spans="1:34" ht="17.25" customHeight="1" x14ac:dyDescent="0.3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row>
  </sheetData>
  <sheetProtection sheet="1" objects="1" scenarios="1" selectLockedCells="1"/>
  <mergeCells count="50">
    <mergeCell ref="B52:K53"/>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B45:M45"/>
    <mergeCell ref="Y29:AG29"/>
    <mergeCell ref="N29:X29"/>
    <mergeCell ref="N30:X30"/>
    <mergeCell ref="Y30:AG30"/>
    <mergeCell ref="W32:AG32"/>
    <mergeCell ref="N32:V32"/>
    <mergeCell ref="W31:AG31"/>
    <mergeCell ref="Y34:AG34"/>
    <mergeCell ref="Y36:AG36"/>
    <mergeCell ref="B34:M34"/>
    <mergeCell ref="B36:E36"/>
    <mergeCell ref="N37:X37"/>
    <mergeCell ref="B37:E37"/>
    <mergeCell ref="N35:X35"/>
    <mergeCell ref="Y35:AG35"/>
    <mergeCell ref="N34:X34"/>
    <mergeCell ref="Y37:AG37"/>
    <mergeCell ref="AD42:AG42"/>
    <mergeCell ref="V41:AC41"/>
    <mergeCell ref="B48:M48"/>
    <mergeCell ref="Y47:AG47"/>
    <mergeCell ref="B46:M46"/>
    <mergeCell ref="B47:M47"/>
    <mergeCell ref="AD41:AG41"/>
    <mergeCell ref="N41:U41"/>
    <mergeCell ref="V42:AC42"/>
    <mergeCell ref="Y45:AG45"/>
    <mergeCell ref="N45:X45"/>
    <mergeCell ref="AB50:AF50"/>
    <mergeCell ref="Y48:AG48"/>
    <mergeCell ref="N48:X48"/>
    <mergeCell ref="Y46:AG46"/>
    <mergeCell ref="N47:X47"/>
    <mergeCell ref="N46:X46"/>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J64"/>
  <sheetViews>
    <sheetView zoomScaleNormal="100" zoomScaleSheetLayoutView="100" workbookViewId="0">
      <selection activeCell="E4" sqref="E4:F4"/>
    </sheetView>
  </sheetViews>
  <sheetFormatPr defaultColWidth="0" defaultRowHeight="10" zeroHeight="1" x14ac:dyDescent="0.35"/>
  <cols>
    <col min="1" max="1" width="1.81640625" style="33" customWidth="1"/>
    <col min="2" max="2" width="3.54296875" style="43" customWidth="1"/>
    <col min="3" max="3" width="10.7265625" style="33" customWidth="1"/>
    <col min="4" max="4" width="41.26953125" style="33" customWidth="1"/>
    <col min="5" max="5" width="5.54296875" style="33" customWidth="1"/>
    <col min="6" max="6" width="13.26953125" style="33" customWidth="1"/>
    <col min="7" max="7" width="5.54296875" style="33" customWidth="1"/>
    <col min="8" max="8" width="13.1796875" style="33" customWidth="1"/>
    <col min="9" max="9" width="1.7265625" style="33" customWidth="1"/>
    <col min="10" max="10" width="49.453125" style="33" hidden="1" customWidth="1"/>
    <col min="11" max="16384" width="9.1796875" style="33" hidden="1"/>
  </cols>
  <sheetData>
    <row r="1" spans="1:10" ht="16.399999999999999" customHeight="1" x14ac:dyDescent="0.35">
      <c r="A1" s="5"/>
      <c r="B1" s="31" t="s">
        <v>53</v>
      </c>
      <c r="C1" s="32"/>
      <c r="D1" s="32"/>
      <c r="E1" s="32"/>
      <c r="F1" s="32"/>
      <c r="G1" s="32"/>
      <c r="H1" s="32"/>
      <c r="I1" s="5"/>
    </row>
    <row r="2" spans="1:10" s="9" customFormat="1" ht="18" customHeight="1" thickBot="1" x14ac:dyDescent="0.3">
      <c r="A2" s="34"/>
      <c r="B2" s="28" t="s">
        <v>373</v>
      </c>
      <c r="C2" s="34"/>
      <c r="D2" s="34"/>
      <c r="E2" s="34"/>
      <c r="F2" s="34"/>
      <c r="G2" s="34"/>
      <c r="H2" s="34"/>
      <c r="I2" s="34"/>
    </row>
    <row r="3" spans="1:10" ht="15" customHeight="1" x14ac:dyDescent="0.35">
      <c r="A3" s="5"/>
      <c r="B3" s="86"/>
      <c r="C3" s="87"/>
      <c r="D3" s="87"/>
      <c r="E3" s="449" t="s">
        <v>54</v>
      </c>
      <c r="F3" s="450"/>
      <c r="G3" s="445" t="s">
        <v>55</v>
      </c>
      <c r="H3" s="446"/>
      <c r="I3" s="5"/>
    </row>
    <row r="4" spans="1:10" s="36" customFormat="1" ht="15" customHeight="1" x14ac:dyDescent="0.35">
      <c r="A4" s="35"/>
      <c r="B4" s="88">
        <v>31</v>
      </c>
      <c r="C4" s="21" t="s">
        <v>38</v>
      </c>
      <c r="D4" s="24"/>
      <c r="E4" s="430"/>
      <c r="F4" s="430"/>
      <c r="G4" s="447"/>
      <c r="H4" s="448"/>
      <c r="I4" s="35"/>
    </row>
    <row r="5" spans="1:10" ht="9.75" customHeight="1" x14ac:dyDescent="0.35">
      <c r="A5" s="5"/>
      <c r="B5" s="464">
        <v>32</v>
      </c>
      <c r="C5" s="466" t="s">
        <v>370</v>
      </c>
      <c r="D5" s="467"/>
      <c r="E5" s="458"/>
      <c r="F5" s="459"/>
      <c r="G5" s="37"/>
      <c r="H5" s="90"/>
      <c r="I5" s="5"/>
    </row>
    <row r="6" spans="1:10" ht="9.75" customHeight="1" x14ac:dyDescent="0.35">
      <c r="A6" s="5"/>
      <c r="B6" s="465"/>
      <c r="C6" s="468"/>
      <c r="D6" s="469"/>
      <c r="E6" s="470"/>
      <c r="F6" s="471"/>
      <c r="G6" s="38"/>
      <c r="H6" s="92"/>
      <c r="I6" s="5"/>
    </row>
    <row r="7" spans="1:10" ht="16.399999999999999" customHeight="1" x14ac:dyDescent="0.35">
      <c r="A7" s="5"/>
      <c r="B7" s="88">
        <v>33</v>
      </c>
      <c r="C7" s="82" t="s">
        <v>371</v>
      </c>
      <c r="D7" s="22"/>
      <c r="E7" s="472"/>
      <c r="F7" s="472"/>
      <c r="G7" s="37"/>
      <c r="H7" s="90"/>
      <c r="I7" s="5"/>
      <c r="J7" s="66"/>
    </row>
    <row r="8" spans="1:10" ht="9" customHeight="1" x14ac:dyDescent="0.35">
      <c r="A8" s="5"/>
      <c r="B8" s="464">
        <v>34</v>
      </c>
      <c r="C8" s="466" t="s">
        <v>426</v>
      </c>
      <c r="D8" s="467"/>
      <c r="E8" s="410">
        <f>ABS(E4+E5-E7)</f>
        <v>0</v>
      </c>
      <c r="F8" s="457"/>
      <c r="G8" s="37"/>
      <c r="H8" s="90"/>
      <c r="I8" s="5"/>
    </row>
    <row r="9" spans="1:10" ht="9" customHeight="1" x14ac:dyDescent="0.35">
      <c r="A9" s="5"/>
      <c r="B9" s="465"/>
      <c r="C9" s="468"/>
      <c r="D9" s="469"/>
      <c r="E9" s="377"/>
      <c r="F9" s="378"/>
      <c r="G9" s="38"/>
      <c r="H9" s="92"/>
      <c r="I9" s="5"/>
      <c r="J9" s="33" t="s">
        <v>121</v>
      </c>
    </row>
    <row r="10" spans="1:10" ht="11.25" customHeight="1" x14ac:dyDescent="0.35">
      <c r="A10" s="5"/>
      <c r="B10" s="89">
        <v>35</v>
      </c>
      <c r="C10" s="64" t="s">
        <v>291</v>
      </c>
      <c r="D10" s="64"/>
      <c r="E10" s="458"/>
      <c r="F10" s="459"/>
      <c r="G10" s="37"/>
      <c r="H10" s="90"/>
      <c r="I10" s="5"/>
    </row>
    <row r="11" spans="1:10" ht="11.25" customHeight="1" thickBot="1" x14ac:dyDescent="0.4">
      <c r="A11" s="5"/>
      <c r="B11" s="93"/>
      <c r="C11" s="94" t="s">
        <v>374</v>
      </c>
      <c r="D11" s="94"/>
      <c r="E11" s="460"/>
      <c r="F11" s="461"/>
      <c r="G11" s="95"/>
      <c r="H11" s="96"/>
      <c r="I11" s="5"/>
    </row>
    <row r="12" spans="1:10" s="9" customFormat="1" ht="18" customHeight="1" thickBot="1" x14ac:dyDescent="0.3">
      <c r="A12" s="34"/>
      <c r="B12" s="83" t="s">
        <v>56</v>
      </c>
      <c r="C12" s="62"/>
      <c r="D12" s="62"/>
      <c r="E12" s="34"/>
      <c r="F12" s="34"/>
      <c r="G12" s="34"/>
      <c r="H12" s="34"/>
      <c r="I12" s="34"/>
    </row>
    <row r="13" spans="1:10" ht="15" customHeight="1" x14ac:dyDescent="0.35">
      <c r="A13" s="5"/>
      <c r="B13" s="97">
        <v>36</v>
      </c>
      <c r="C13" s="98" t="s">
        <v>39</v>
      </c>
      <c r="D13" s="99"/>
      <c r="E13" s="462">
        <f>E8</f>
        <v>0</v>
      </c>
      <c r="F13" s="463"/>
      <c r="G13" s="100"/>
      <c r="H13" s="101"/>
      <c r="I13" s="5"/>
      <c r="J13" s="33" t="s">
        <v>133</v>
      </c>
    </row>
    <row r="14" spans="1:10" ht="11.25" customHeight="1" x14ac:dyDescent="0.35">
      <c r="A14" s="5"/>
      <c r="B14" s="89" t="s">
        <v>40</v>
      </c>
      <c r="C14" s="64" t="s">
        <v>57</v>
      </c>
      <c r="D14" s="64"/>
      <c r="E14" s="451">
        <f>E13</f>
        <v>0</v>
      </c>
      <c r="F14" s="452"/>
      <c r="G14" s="17"/>
      <c r="H14" s="90"/>
      <c r="I14" s="5"/>
    </row>
    <row r="15" spans="1:10" ht="11.25" customHeight="1" x14ac:dyDescent="0.35">
      <c r="A15" s="5"/>
      <c r="B15" s="102"/>
      <c r="C15" s="41" t="s">
        <v>58</v>
      </c>
      <c r="D15" s="41"/>
      <c r="E15" s="453"/>
      <c r="F15" s="454"/>
      <c r="G15" s="39"/>
      <c r="H15" s="103"/>
      <c r="I15" s="5"/>
      <c r="J15" s="33" t="s">
        <v>132</v>
      </c>
    </row>
    <row r="16" spans="1:10" ht="11.25" customHeight="1" x14ac:dyDescent="0.35">
      <c r="A16" s="5"/>
      <c r="B16" s="91"/>
      <c r="C16" s="63" t="s">
        <v>59</v>
      </c>
      <c r="D16" s="63"/>
      <c r="E16" s="455"/>
      <c r="F16" s="456"/>
      <c r="G16" s="40"/>
      <c r="H16" s="92"/>
      <c r="I16" s="5"/>
    </row>
    <row r="17" spans="1:10" ht="11.25" customHeight="1" x14ac:dyDescent="0.35">
      <c r="A17" s="5"/>
      <c r="B17" s="89">
        <v>37</v>
      </c>
      <c r="C17" s="64" t="s">
        <v>375</v>
      </c>
      <c r="D17" s="64"/>
      <c r="E17" s="426">
        <f>'Příloha1-s.1'!T30</f>
        <v>0</v>
      </c>
      <c r="F17" s="427"/>
      <c r="G17" s="17"/>
      <c r="H17" s="90"/>
      <c r="I17" s="5"/>
    </row>
    <row r="18" spans="1:10" ht="11.25" customHeight="1" x14ac:dyDescent="0.35">
      <c r="A18" s="5"/>
      <c r="B18" s="91"/>
      <c r="C18" s="63" t="s">
        <v>376</v>
      </c>
      <c r="D18" s="63"/>
      <c r="E18" s="428"/>
      <c r="F18" s="429"/>
      <c r="G18" s="40"/>
      <c r="H18" s="92"/>
      <c r="I18" s="5"/>
    </row>
    <row r="19" spans="1:10" ht="15.75" customHeight="1" x14ac:dyDescent="0.35">
      <c r="A19" s="5"/>
      <c r="B19" s="88">
        <v>38</v>
      </c>
      <c r="C19" s="82" t="s">
        <v>41</v>
      </c>
      <c r="D19" s="22"/>
      <c r="E19" s="430"/>
      <c r="F19" s="431"/>
      <c r="G19" s="18"/>
      <c r="H19" s="104"/>
      <c r="I19" s="5"/>
    </row>
    <row r="20" spans="1:10" ht="11.25" customHeight="1" x14ac:dyDescent="0.35">
      <c r="A20" s="5"/>
      <c r="B20" s="89">
        <v>39</v>
      </c>
      <c r="C20" s="64" t="s">
        <v>377</v>
      </c>
      <c r="D20" s="64"/>
      <c r="E20" s="422">
        <f>Příloha2!U27</f>
        <v>0</v>
      </c>
      <c r="F20" s="423"/>
      <c r="G20" s="17"/>
      <c r="H20" s="90"/>
      <c r="I20" s="5"/>
    </row>
    <row r="21" spans="1:10" ht="11.25" customHeight="1" x14ac:dyDescent="0.35">
      <c r="A21" s="5"/>
      <c r="B21" s="91"/>
      <c r="C21" s="63" t="s">
        <v>60</v>
      </c>
      <c r="D21" s="63"/>
      <c r="E21" s="424"/>
      <c r="F21" s="425"/>
      <c r="G21" s="39"/>
      <c r="H21" s="103"/>
      <c r="I21" s="5"/>
    </row>
    <row r="22" spans="1:10" ht="11.25" customHeight="1" x14ac:dyDescent="0.35">
      <c r="A22" s="5"/>
      <c r="B22" s="89">
        <v>40</v>
      </c>
      <c r="C22" s="64" t="s">
        <v>61</v>
      </c>
      <c r="D22" s="64"/>
      <c r="E22" s="422">
        <f>Příloha2!U47</f>
        <v>0</v>
      </c>
      <c r="F22" s="423"/>
      <c r="G22" s="17"/>
      <c r="H22" s="90"/>
      <c r="I22" s="5"/>
    </row>
    <row r="23" spans="1:10" ht="11.25" customHeight="1" x14ac:dyDescent="0.35">
      <c r="A23" s="5"/>
      <c r="B23" s="91"/>
      <c r="C23" s="63" t="s">
        <v>62</v>
      </c>
      <c r="D23" s="63"/>
      <c r="E23" s="424"/>
      <c r="F23" s="425"/>
      <c r="G23" s="40"/>
      <c r="H23" s="92"/>
      <c r="I23" s="5"/>
    </row>
    <row r="24" spans="1:10" ht="16.399999999999999" customHeight="1" x14ac:dyDescent="0.35">
      <c r="A24" s="5"/>
      <c r="B24" s="88">
        <v>41</v>
      </c>
      <c r="C24" s="82" t="s">
        <v>42</v>
      </c>
      <c r="D24" s="22"/>
      <c r="E24" s="420">
        <f>E17+E19+E20+E22</f>
        <v>0</v>
      </c>
      <c r="F24" s="421"/>
      <c r="G24" s="18"/>
      <c r="H24" s="104"/>
      <c r="I24" s="5"/>
      <c r="J24" s="33" t="s">
        <v>131</v>
      </c>
    </row>
    <row r="25" spans="1:10" ht="11.25" customHeight="1" x14ac:dyDescent="0.35">
      <c r="A25" s="5"/>
      <c r="B25" s="89" t="s">
        <v>43</v>
      </c>
      <c r="C25" s="64" t="s">
        <v>331</v>
      </c>
      <c r="D25" s="64"/>
      <c r="E25" s="410">
        <f>E24</f>
        <v>0</v>
      </c>
      <c r="F25" s="411"/>
      <c r="G25" s="17"/>
      <c r="H25" s="90"/>
      <c r="I25" s="5"/>
      <c r="J25" s="33" t="s">
        <v>130</v>
      </c>
    </row>
    <row r="26" spans="1:10" ht="11.25" customHeight="1" x14ac:dyDescent="0.35">
      <c r="A26" s="5"/>
      <c r="B26" s="91"/>
      <c r="C26" s="63" t="s">
        <v>63</v>
      </c>
      <c r="D26" s="63"/>
      <c r="E26" s="377"/>
      <c r="F26" s="440"/>
      <c r="G26" s="40"/>
      <c r="H26" s="92"/>
      <c r="I26" s="5"/>
    </row>
    <row r="27" spans="1:10" ht="15" customHeight="1" x14ac:dyDescent="0.35">
      <c r="A27" s="5"/>
      <c r="B27" s="88">
        <v>42</v>
      </c>
      <c r="C27" s="82" t="s">
        <v>338</v>
      </c>
      <c r="D27" s="64"/>
      <c r="E27" s="410">
        <f>IF(E25&lt;0,E14,E14+E25)</f>
        <v>0</v>
      </c>
      <c r="F27" s="411"/>
      <c r="G27" s="17"/>
      <c r="H27" s="90"/>
      <c r="I27" s="5"/>
      <c r="J27" s="33" t="s">
        <v>129</v>
      </c>
    </row>
    <row r="28" spans="1:10" ht="11.25" hidden="1" customHeight="1" x14ac:dyDescent="0.35">
      <c r="A28" s="5"/>
      <c r="B28" s="91"/>
      <c r="C28" s="63"/>
      <c r="D28" s="63"/>
      <c r="E28" s="377"/>
      <c r="F28" s="440"/>
      <c r="G28" s="40"/>
      <c r="H28" s="92"/>
      <c r="I28" s="5"/>
    </row>
    <row r="29" spans="1:10" ht="24.75" customHeight="1" x14ac:dyDescent="0.35">
      <c r="A29" s="5"/>
      <c r="B29" s="89">
        <v>43</v>
      </c>
      <c r="C29" s="432" t="s">
        <v>332</v>
      </c>
      <c r="D29" s="433"/>
      <c r="E29" s="438">
        <f>r_31</f>
        <v>0</v>
      </c>
      <c r="F29" s="439"/>
      <c r="G29" s="17"/>
      <c r="H29" s="90"/>
      <c r="I29" s="5"/>
    </row>
    <row r="30" spans="1:10" ht="11.25" customHeight="1" x14ac:dyDescent="0.35">
      <c r="A30" s="5"/>
      <c r="B30" s="89">
        <v>44</v>
      </c>
      <c r="C30" s="64" t="s">
        <v>64</v>
      </c>
      <c r="D30" s="64"/>
      <c r="E30" s="441"/>
      <c r="F30" s="442"/>
      <c r="G30" s="17"/>
      <c r="H30" s="90"/>
      <c r="I30" s="5"/>
    </row>
    <row r="31" spans="1:10" ht="11.25" customHeight="1" x14ac:dyDescent="0.35">
      <c r="A31" s="5"/>
      <c r="B31" s="102"/>
      <c r="C31" s="41" t="s">
        <v>65</v>
      </c>
      <c r="D31" s="41"/>
      <c r="E31" s="443"/>
      <c r="F31" s="444"/>
      <c r="G31" s="40"/>
      <c r="H31" s="92"/>
      <c r="I31" s="5"/>
    </row>
    <row r="32" spans="1:10" ht="16.399999999999999" customHeight="1" thickBot="1" x14ac:dyDescent="0.4">
      <c r="A32" s="5"/>
      <c r="B32" s="105">
        <v>45</v>
      </c>
      <c r="C32" s="106" t="s">
        <v>45</v>
      </c>
      <c r="D32" s="107"/>
      <c r="E32" s="436">
        <f>E27-E30</f>
        <v>0</v>
      </c>
      <c r="F32" s="437"/>
      <c r="G32" s="108"/>
      <c r="H32" s="109"/>
      <c r="I32" s="5"/>
      <c r="J32" s="66"/>
    </row>
    <row r="33" spans="1:10" s="9" customFormat="1" ht="18" customHeight="1" thickBot="1" x14ac:dyDescent="0.3">
      <c r="A33" s="34"/>
      <c r="B33" s="405" t="s">
        <v>66</v>
      </c>
      <c r="C33" s="405"/>
      <c r="D33" s="405"/>
      <c r="E33" s="405"/>
      <c r="F33" s="405"/>
      <c r="G33" s="405"/>
      <c r="H33" s="405"/>
      <c r="I33" s="34"/>
    </row>
    <row r="34" spans="1:10" ht="21" customHeight="1" x14ac:dyDescent="0.35">
      <c r="A34" s="5"/>
      <c r="B34" s="434" t="s">
        <v>67</v>
      </c>
      <c r="C34" s="435"/>
      <c r="D34" s="112"/>
      <c r="E34" s="113" t="s">
        <v>74</v>
      </c>
      <c r="F34" s="114"/>
      <c r="G34" s="113" t="s">
        <v>74</v>
      </c>
      <c r="H34" s="115"/>
      <c r="I34" s="5"/>
    </row>
    <row r="35" spans="1:10" ht="15" customHeight="1" x14ac:dyDescent="0.35">
      <c r="A35" s="5"/>
      <c r="B35" s="116">
        <v>46</v>
      </c>
      <c r="C35" s="84" t="s">
        <v>333</v>
      </c>
      <c r="D35" s="20"/>
      <c r="E35" s="15"/>
      <c r="F35" s="195"/>
      <c r="G35" s="2"/>
      <c r="H35" s="117"/>
      <c r="I35" s="5"/>
    </row>
    <row r="36" spans="1:10" ht="15" customHeight="1" x14ac:dyDescent="0.35">
      <c r="A36" s="5"/>
      <c r="B36" s="116">
        <v>47</v>
      </c>
      <c r="C36" s="84" t="s">
        <v>46</v>
      </c>
      <c r="D36" s="20"/>
      <c r="E36" s="198">
        <v>0</v>
      </c>
      <c r="F36" s="195"/>
      <c r="G36" s="2"/>
      <c r="H36" s="117"/>
      <c r="I36" s="5"/>
      <c r="J36" s="33" t="s">
        <v>122</v>
      </c>
    </row>
    <row r="37" spans="1:10" ht="15" customHeight="1" x14ac:dyDescent="0.35">
      <c r="A37" s="5"/>
      <c r="B37" s="116">
        <v>48</v>
      </c>
      <c r="C37" s="264" t="s">
        <v>334</v>
      </c>
      <c r="D37" s="20"/>
      <c r="E37" s="197"/>
      <c r="F37" s="195"/>
      <c r="G37" s="2"/>
      <c r="H37" s="117"/>
      <c r="I37" s="5"/>
    </row>
    <row r="38" spans="1:10" ht="15" customHeight="1" x14ac:dyDescent="0.35">
      <c r="A38" s="5"/>
      <c r="B38" s="116">
        <v>49</v>
      </c>
      <c r="C38" s="84" t="s">
        <v>406</v>
      </c>
      <c r="D38" s="20"/>
      <c r="E38" s="197"/>
      <c r="F38" s="195"/>
      <c r="G38" s="2"/>
      <c r="H38" s="117"/>
      <c r="I38" s="5"/>
    </row>
    <row r="39" spans="1:10" ht="15" customHeight="1" x14ac:dyDescent="0.35">
      <c r="A39" s="5"/>
      <c r="B39" s="116">
        <v>50</v>
      </c>
      <c r="C39" s="84" t="s">
        <v>47</v>
      </c>
      <c r="D39" s="20"/>
      <c r="E39" s="197"/>
      <c r="F39" s="195"/>
      <c r="G39" s="2"/>
      <c r="H39" s="117"/>
      <c r="I39" s="5"/>
    </row>
    <row r="40" spans="1:10" ht="15" customHeight="1" x14ac:dyDescent="0.35">
      <c r="A40" s="5"/>
      <c r="B40" s="116">
        <v>51</v>
      </c>
      <c r="C40" s="84" t="s">
        <v>420</v>
      </c>
      <c r="D40" s="20"/>
      <c r="E40" s="197"/>
      <c r="F40" s="195"/>
      <c r="G40" s="2"/>
      <c r="H40" s="117"/>
      <c r="I40" s="5"/>
    </row>
    <row r="41" spans="1:10" ht="15" customHeight="1" x14ac:dyDescent="0.35">
      <c r="A41" s="5"/>
      <c r="B41" s="116">
        <v>52</v>
      </c>
      <c r="C41" s="84" t="s">
        <v>48</v>
      </c>
      <c r="D41" s="20"/>
      <c r="E41" s="197"/>
      <c r="F41" s="195"/>
      <c r="G41" s="2"/>
      <c r="H41" s="117"/>
      <c r="I41" s="5"/>
    </row>
    <row r="42" spans="1:10" ht="15" customHeight="1" x14ac:dyDescent="0.35">
      <c r="A42" s="5"/>
      <c r="B42" s="116" t="s">
        <v>335</v>
      </c>
      <c r="C42" s="84" t="s">
        <v>336</v>
      </c>
      <c r="D42" s="20"/>
      <c r="E42" s="197"/>
      <c r="F42" s="195"/>
      <c r="G42" s="2"/>
      <c r="H42" s="117"/>
      <c r="I42" s="5"/>
    </row>
    <row r="43" spans="1:10" ht="15" customHeight="1" thickBot="1" x14ac:dyDescent="0.4">
      <c r="A43" s="5"/>
      <c r="B43" s="105">
        <v>53</v>
      </c>
      <c r="C43" s="107" t="s">
        <v>154</v>
      </c>
      <c r="D43" s="118"/>
      <c r="E43" s="199"/>
      <c r="F43" s="196"/>
      <c r="G43" s="119"/>
      <c r="H43" s="120"/>
      <c r="I43" s="5"/>
      <c r="J43" s="66"/>
    </row>
    <row r="44" spans="1:10" s="42" customFormat="1" ht="4.5" customHeight="1" thickBot="1" x14ac:dyDescent="0.4">
      <c r="A44" s="41"/>
      <c r="B44" s="16"/>
      <c r="C44" s="41"/>
      <c r="D44" s="41"/>
      <c r="E44" s="41"/>
      <c r="F44" s="41"/>
      <c r="G44" s="41"/>
      <c r="H44" s="41"/>
      <c r="I44" s="41"/>
    </row>
    <row r="45" spans="1:10" ht="11.25" customHeight="1" x14ac:dyDescent="0.35">
      <c r="A45" s="5"/>
      <c r="B45" s="86">
        <v>54</v>
      </c>
      <c r="C45" s="121" t="s">
        <v>68</v>
      </c>
      <c r="D45" s="87"/>
      <c r="E45" s="373">
        <f>SUM(F35:F43)</f>
        <v>0</v>
      </c>
      <c r="F45" s="374"/>
      <c r="G45" s="379"/>
      <c r="H45" s="380"/>
      <c r="I45" s="5"/>
    </row>
    <row r="46" spans="1:10" ht="11.25" customHeight="1" x14ac:dyDescent="0.35">
      <c r="A46" s="5"/>
      <c r="B46" s="102"/>
      <c r="C46" s="41" t="s">
        <v>69</v>
      </c>
      <c r="D46" s="41"/>
      <c r="E46" s="375"/>
      <c r="F46" s="376"/>
      <c r="G46" s="383"/>
      <c r="H46" s="384"/>
      <c r="I46" s="5"/>
      <c r="J46" s="33" t="s">
        <v>128</v>
      </c>
    </row>
    <row r="47" spans="1:10" ht="11.25" customHeight="1" x14ac:dyDescent="0.35">
      <c r="A47" s="5"/>
      <c r="B47" s="91"/>
      <c r="C47" s="81" t="s">
        <v>337</v>
      </c>
      <c r="D47" s="81"/>
      <c r="E47" s="377"/>
      <c r="F47" s="378"/>
      <c r="G47" s="381"/>
      <c r="H47" s="382"/>
      <c r="I47" s="5"/>
    </row>
    <row r="48" spans="1:10" ht="11.25" customHeight="1" x14ac:dyDescent="0.35">
      <c r="A48" s="5"/>
      <c r="B48" s="89">
        <v>55</v>
      </c>
      <c r="C48" s="64" t="s">
        <v>70</v>
      </c>
      <c r="D48" s="64"/>
      <c r="E48" s="397">
        <f>IF(E32-E45&lt;0,0,E32-E45)</f>
        <v>0</v>
      </c>
      <c r="F48" s="398"/>
      <c r="G48" s="385"/>
      <c r="H48" s="386"/>
      <c r="I48" s="5"/>
      <c r="J48" s="33" t="s">
        <v>123</v>
      </c>
    </row>
    <row r="49" spans="1:10" ht="11.25" customHeight="1" x14ac:dyDescent="0.35">
      <c r="A49" s="5"/>
      <c r="B49" s="91"/>
      <c r="C49" s="63" t="s">
        <v>71</v>
      </c>
      <c r="D49" s="63"/>
      <c r="E49" s="399"/>
      <c r="F49" s="400"/>
      <c r="G49" s="381"/>
      <c r="H49" s="382"/>
      <c r="I49" s="5"/>
    </row>
    <row r="50" spans="1:10" ht="15" customHeight="1" x14ac:dyDescent="0.35">
      <c r="A50" s="5"/>
      <c r="B50" s="116">
        <v>56</v>
      </c>
      <c r="C50" s="84" t="s">
        <v>49</v>
      </c>
      <c r="D50" s="20"/>
      <c r="E50" s="393">
        <f>FLOOR(E48,100)</f>
        <v>0</v>
      </c>
      <c r="F50" s="394"/>
      <c r="G50" s="387"/>
      <c r="H50" s="388"/>
      <c r="I50" s="5"/>
      <c r="J50" s="33" t="s">
        <v>124</v>
      </c>
    </row>
    <row r="51" spans="1:10" ht="15" customHeight="1" thickBot="1" x14ac:dyDescent="0.4">
      <c r="A51" s="5"/>
      <c r="B51" s="105">
        <v>57</v>
      </c>
      <c r="C51" s="106" t="s">
        <v>50</v>
      </c>
      <c r="D51" s="107"/>
      <c r="E51" s="395">
        <f>E50*0.15</f>
        <v>0</v>
      </c>
      <c r="F51" s="396"/>
      <c r="G51" s="389"/>
      <c r="H51" s="390"/>
      <c r="I51" s="5"/>
      <c r="J51" s="33" t="s">
        <v>125</v>
      </c>
    </row>
    <row r="52" spans="1:10" s="9" customFormat="1" ht="18" customHeight="1" thickBot="1" x14ac:dyDescent="0.3">
      <c r="A52" s="34"/>
      <c r="B52" s="405" t="s">
        <v>72</v>
      </c>
      <c r="C52" s="405"/>
      <c r="D52" s="405"/>
      <c r="E52" s="405"/>
      <c r="F52" s="405"/>
      <c r="G52" s="405"/>
      <c r="H52" s="405"/>
      <c r="I52" s="34"/>
    </row>
    <row r="53" spans="1:10" ht="11.25" customHeight="1" x14ac:dyDescent="0.35">
      <c r="A53" s="5"/>
      <c r="B53" s="86">
        <v>58</v>
      </c>
      <c r="C53" s="87" t="s">
        <v>378</v>
      </c>
      <c r="D53" s="87"/>
      <c r="E53" s="401">
        <f>IF(r_321&lt;&gt;"",r_330,r_57)</f>
        <v>0</v>
      </c>
      <c r="F53" s="402"/>
      <c r="G53" s="379"/>
      <c r="H53" s="380"/>
      <c r="I53" s="5"/>
    </row>
    <row r="54" spans="1:10" ht="11.25" customHeight="1" x14ac:dyDescent="0.35">
      <c r="A54" s="5"/>
      <c r="B54" s="91"/>
      <c r="C54" s="63" t="s">
        <v>73</v>
      </c>
      <c r="D54" s="63"/>
      <c r="E54" s="403"/>
      <c r="F54" s="404"/>
      <c r="G54" s="381"/>
      <c r="H54" s="382"/>
      <c r="I54" s="5"/>
      <c r="J54" s="33" t="s">
        <v>127</v>
      </c>
    </row>
    <row r="55" spans="1:10" ht="15" customHeight="1" x14ac:dyDescent="0.35">
      <c r="A55" s="5"/>
      <c r="B55" s="116">
        <v>59</v>
      </c>
      <c r="C55" s="371" t="s">
        <v>330</v>
      </c>
      <c r="D55" s="372"/>
      <c r="E55" s="391">
        <f>IF((r_43+r_114-1672080)&gt;0,0.07*(r_43+r_114-1672080),0)</f>
        <v>0</v>
      </c>
      <c r="F55" s="392"/>
      <c r="G55" s="387"/>
      <c r="H55" s="388"/>
      <c r="I55" s="5"/>
    </row>
    <row r="56" spans="1:10" ht="15" customHeight="1" x14ac:dyDescent="0.35">
      <c r="A56" s="5"/>
      <c r="B56" s="116">
        <v>60</v>
      </c>
      <c r="C56" s="84" t="s">
        <v>379</v>
      </c>
      <c r="D56" s="20"/>
      <c r="E56" s="420">
        <f>IF(r_321&lt;&gt;"",CEILING(r_58,1),CEILING(r_58+r_59,1))</f>
        <v>0</v>
      </c>
      <c r="F56" s="421"/>
      <c r="G56" s="387"/>
      <c r="H56" s="388"/>
      <c r="I56" s="5"/>
      <c r="J56" s="33" t="s">
        <v>126</v>
      </c>
    </row>
    <row r="57" spans="1:10" ht="11.25" customHeight="1" x14ac:dyDescent="0.35">
      <c r="A57" s="5"/>
      <c r="B57" s="89">
        <v>61</v>
      </c>
      <c r="C57" s="64" t="s">
        <v>101</v>
      </c>
      <c r="D57" s="64"/>
      <c r="E57" s="410" t="str">
        <f>IF(E25&lt;0,ABS(CEILING(E25,-1)),"")</f>
        <v/>
      </c>
      <c r="F57" s="411"/>
      <c r="G57" s="385"/>
      <c r="H57" s="386"/>
      <c r="I57" s="5"/>
    </row>
    <row r="58" spans="1:10" ht="11.25" customHeight="1" thickBot="1" x14ac:dyDescent="0.4">
      <c r="A58" s="5"/>
      <c r="B58" s="93"/>
      <c r="C58" s="94" t="s">
        <v>102</v>
      </c>
      <c r="D58" s="94"/>
      <c r="E58" s="412"/>
      <c r="F58" s="413"/>
      <c r="G58" s="414"/>
      <c r="H58" s="415"/>
      <c r="I58" s="5"/>
      <c r="J58" s="33" t="s">
        <v>120</v>
      </c>
    </row>
    <row r="59" spans="1:10" s="9" customFormat="1" ht="18" customHeight="1" thickBot="1" x14ac:dyDescent="0.3">
      <c r="A59" s="34"/>
      <c r="B59" s="405" t="s">
        <v>51</v>
      </c>
      <c r="C59" s="405"/>
      <c r="D59" s="405"/>
      <c r="E59" s="405"/>
      <c r="F59" s="405"/>
      <c r="G59" s="405"/>
      <c r="H59" s="405"/>
      <c r="I59" s="34"/>
    </row>
    <row r="60" spans="1:10" ht="15.75" customHeight="1" x14ac:dyDescent="0.35">
      <c r="A60" s="5"/>
      <c r="B60" s="110">
        <v>62</v>
      </c>
      <c r="C60" s="122" t="s">
        <v>52</v>
      </c>
      <c r="D60" s="123"/>
      <c r="E60" s="418"/>
      <c r="F60" s="419"/>
      <c r="G60" s="408"/>
      <c r="H60" s="409"/>
      <c r="I60" s="5"/>
    </row>
    <row r="61" spans="1:10" ht="15.75" customHeight="1" thickBot="1" x14ac:dyDescent="0.4">
      <c r="A61" s="5"/>
      <c r="B61" s="124">
        <v>63</v>
      </c>
      <c r="C61" s="125" t="s">
        <v>324</v>
      </c>
      <c r="D61" s="126"/>
      <c r="E61" s="416"/>
      <c r="F61" s="417"/>
      <c r="G61" s="406"/>
      <c r="H61" s="407"/>
      <c r="I61" s="5"/>
    </row>
    <row r="62" spans="1:10" ht="6.75" customHeight="1" x14ac:dyDescent="0.35">
      <c r="A62" s="5"/>
      <c r="B62" s="10"/>
      <c r="C62" s="5"/>
      <c r="D62" s="5"/>
      <c r="E62" s="5"/>
      <c r="F62" s="5"/>
      <c r="G62" s="5"/>
      <c r="H62" s="5"/>
      <c r="I62" s="5"/>
    </row>
    <row r="63" spans="1:10" ht="9.75" customHeight="1" x14ac:dyDescent="0.35">
      <c r="A63" s="5"/>
      <c r="B63" s="10"/>
      <c r="C63" s="5"/>
      <c r="D63" s="5"/>
      <c r="E63" s="5"/>
      <c r="F63" s="5"/>
      <c r="G63" s="5"/>
      <c r="H63" s="5"/>
      <c r="I63" s="5"/>
    </row>
    <row r="64" spans="1:10" ht="1.5" customHeight="1" x14ac:dyDescent="0.35">
      <c r="A64" s="5"/>
      <c r="B64" s="10"/>
      <c r="C64" s="5"/>
      <c r="D64" s="5"/>
      <c r="E64" s="5"/>
      <c r="F64" s="5"/>
      <c r="G64" s="5"/>
      <c r="H64" s="5"/>
      <c r="I64" s="5"/>
    </row>
  </sheetData>
  <sheetProtection sheet="1" objects="1" scenarios="1" selectLockedCells="1"/>
  <mergeCells count="50">
    <mergeCell ref="B5:B6"/>
    <mergeCell ref="C5:D6"/>
    <mergeCell ref="B8:B9"/>
    <mergeCell ref="C8:D9"/>
    <mergeCell ref="E5:F6"/>
    <mergeCell ref="E7:F7"/>
    <mergeCell ref="G3:H3"/>
    <mergeCell ref="G4:H4"/>
    <mergeCell ref="E3:F3"/>
    <mergeCell ref="E4:F4"/>
    <mergeCell ref="E14:F16"/>
    <mergeCell ref="E8:F9"/>
    <mergeCell ref="E10:F11"/>
    <mergeCell ref="E13:F13"/>
    <mergeCell ref="B34:C34"/>
    <mergeCell ref="E32:F32"/>
    <mergeCell ref="E24:F24"/>
    <mergeCell ref="E29:F29"/>
    <mergeCell ref="E27:F28"/>
    <mergeCell ref="E30:F31"/>
    <mergeCell ref="E25:F26"/>
    <mergeCell ref="B33:H33"/>
    <mergeCell ref="E20:F21"/>
    <mergeCell ref="E17:F18"/>
    <mergeCell ref="E19:F19"/>
    <mergeCell ref="E22:F23"/>
    <mergeCell ref="C29:D29"/>
    <mergeCell ref="G56:H56"/>
    <mergeCell ref="G61:H61"/>
    <mergeCell ref="G60:H60"/>
    <mergeCell ref="E57:F58"/>
    <mergeCell ref="G57:H58"/>
    <mergeCell ref="E61:F61"/>
    <mergeCell ref="E60:F60"/>
    <mergeCell ref="E56:F56"/>
    <mergeCell ref="B59:H59"/>
    <mergeCell ref="C55:D55"/>
    <mergeCell ref="E45:F47"/>
    <mergeCell ref="G53:H54"/>
    <mergeCell ref="G45:H47"/>
    <mergeCell ref="G48:H49"/>
    <mergeCell ref="G50:H50"/>
    <mergeCell ref="G51:H51"/>
    <mergeCell ref="E55:F55"/>
    <mergeCell ref="G55:H55"/>
    <mergeCell ref="E50:F50"/>
    <mergeCell ref="E51:F51"/>
    <mergeCell ref="E48:F49"/>
    <mergeCell ref="E53:F54"/>
    <mergeCell ref="B52:H52"/>
  </mergeCells>
  <phoneticPr fontId="12" type="noConversion"/>
  <dataValidations disablePrompts="1" xWindow="514" yWindow="863" count="24">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30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E27/100*30</formula2>
    </dataValidation>
    <dataValidation type="decimal" operator="lessThanOrEqual" allowBlank="1" showInputMessage="1" showErrorMessage="1" prompt="Na tomto řádku se uvádí výše uplatňované ztráty nebo její části vzniklé za období roku 2015, 2016, 2017, 2018 a 2019.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error="Musí být uvedeno číslo v rozsahu 0 - 24 000." prompt="Uveďte uplatňovanou výši příspěvků zaplacených na penzijní (při)pojištění nebo penzijní spoření. Maximální částka, kterou lze takto odečíst, činí 24 000 Kč." sqref="F37">
      <formula1>0</formula1>
      <formula2>24000</formula2>
    </dataValidation>
    <dataValidation type="decimal" allowBlank="1" showInputMessage="1" showErrorMessage="1" error="Musí být uvedeno číslo v rozsahu 0 - 24 000." promptTitle="Životní pojištění" prompt="Tento řádek obsahuje odpočet plateb na soukromé životní pojištění, maximálně 24 000 Kč." sqref="F38">
      <formula1>0</formula1>
      <formula2>24000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 allowBlank="1" showInputMessage="1" showErrorMessage="1" prompt="Pro zdaňovací období 2020 nevyplňujte." sqref="D43"/>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E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N83"/>
  <sheetViews>
    <sheetView zoomScaleNormal="100" zoomScaleSheetLayoutView="100" workbookViewId="0">
      <selection activeCell="E3" sqref="E3:H4"/>
    </sheetView>
  </sheetViews>
  <sheetFormatPr defaultColWidth="0" defaultRowHeight="10" zeroHeight="1" x14ac:dyDescent="0.2"/>
  <cols>
    <col min="1" max="1" width="2.7265625" style="6" customWidth="1"/>
    <col min="2" max="2" width="4.1796875" style="6" customWidth="1"/>
    <col min="3" max="4" width="15.26953125" style="12" customWidth="1"/>
    <col min="5" max="5" width="14.7265625" style="6" customWidth="1"/>
    <col min="6" max="9" width="7.1796875" style="6" customWidth="1"/>
    <col min="10" max="10" width="2.81640625" style="6" customWidth="1"/>
    <col min="11" max="11" width="4.26953125" style="6" customWidth="1"/>
    <col min="12" max="12" width="7.1796875" style="6" customWidth="1"/>
    <col min="13" max="13" width="1.7265625" style="6" customWidth="1"/>
    <col min="14" max="14" width="45.26953125" style="6" hidden="1" customWidth="1"/>
    <col min="15" max="16384" width="9.1796875" style="6" hidden="1"/>
  </cols>
  <sheetData>
    <row r="1" spans="1:14" s="29" customFormat="1" ht="13.5" customHeight="1" x14ac:dyDescent="0.25">
      <c r="A1" s="27"/>
      <c r="B1" s="30" t="s">
        <v>339</v>
      </c>
      <c r="C1" s="28"/>
      <c r="D1" s="28"/>
      <c r="E1" s="27"/>
      <c r="F1" s="27"/>
      <c r="G1" s="27"/>
      <c r="H1" s="27"/>
      <c r="I1" s="27"/>
      <c r="J1" s="265"/>
      <c r="K1" s="265"/>
      <c r="L1" s="265"/>
      <c r="M1" s="27"/>
    </row>
    <row r="2" spans="1:14" s="29" customFormat="1" ht="3.75" customHeight="1" thickBot="1" x14ac:dyDescent="0.3">
      <c r="A2" s="27"/>
      <c r="B2" s="30"/>
      <c r="C2" s="28"/>
      <c r="D2" s="28"/>
      <c r="E2" s="27"/>
      <c r="F2" s="27"/>
      <c r="G2" s="27"/>
      <c r="H2" s="27"/>
      <c r="I2" s="27"/>
      <c r="J2" s="27"/>
      <c r="K2" s="27"/>
      <c r="L2" s="27"/>
      <c r="M2" s="27"/>
    </row>
    <row r="3" spans="1:14" ht="11.25" customHeight="1" x14ac:dyDescent="0.2">
      <c r="A3" s="5"/>
      <c r="B3" s="588" t="s">
        <v>75</v>
      </c>
      <c r="C3" s="589"/>
      <c r="D3" s="272"/>
      <c r="E3" s="576"/>
      <c r="F3" s="577"/>
      <c r="G3" s="577"/>
      <c r="H3" s="578"/>
      <c r="I3" s="507" t="s">
        <v>417</v>
      </c>
      <c r="J3" s="582"/>
      <c r="K3" s="583"/>
      <c r="L3" s="584"/>
      <c r="M3" s="5"/>
    </row>
    <row r="4" spans="1:14" ht="11.25" customHeight="1" thickBot="1" x14ac:dyDescent="0.25">
      <c r="A4" s="5"/>
      <c r="B4" s="590" t="s">
        <v>76</v>
      </c>
      <c r="C4" s="591"/>
      <c r="D4" s="273"/>
      <c r="E4" s="579"/>
      <c r="F4" s="580"/>
      <c r="G4" s="580"/>
      <c r="H4" s="581"/>
      <c r="I4" s="592"/>
      <c r="J4" s="585"/>
      <c r="K4" s="586"/>
      <c r="L4" s="587"/>
      <c r="M4" s="5"/>
    </row>
    <row r="5" spans="1:14" ht="3.75" customHeight="1" thickBot="1" x14ac:dyDescent="0.25">
      <c r="A5" s="5"/>
      <c r="B5" s="5"/>
      <c r="C5" s="10"/>
      <c r="D5" s="10"/>
      <c r="E5" s="5"/>
      <c r="F5" s="5"/>
      <c r="G5" s="5"/>
      <c r="H5" s="5"/>
      <c r="I5" s="5"/>
      <c r="J5" s="5"/>
      <c r="K5" s="5"/>
      <c r="L5" s="5"/>
      <c r="M5" s="5"/>
    </row>
    <row r="6" spans="1:14" ht="22.5" customHeight="1" x14ac:dyDescent="0.2">
      <c r="A6" s="5"/>
      <c r="B6" s="434" t="s">
        <v>77</v>
      </c>
      <c r="C6" s="435"/>
      <c r="D6" s="435"/>
      <c r="E6" s="593"/>
      <c r="F6" s="113" t="s">
        <v>74</v>
      </c>
      <c r="G6" s="408"/>
      <c r="H6" s="408"/>
      <c r="I6" s="113" t="s">
        <v>74</v>
      </c>
      <c r="J6" s="408"/>
      <c r="K6" s="408"/>
      <c r="L6" s="409"/>
      <c r="M6" s="5"/>
    </row>
    <row r="7" spans="1:14" ht="15" customHeight="1" x14ac:dyDescent="0.2">
      <c r="A7" s="5"/>
      <c r="B7" s="116">
        <v>64</v>
      </c>
      <c r="C7" s="371" t="s">
        <v>340</v>
      </c>
      <c r="D7" s="371"/>
      <c r="E7" s="372"/>
      <c r="F7" s="85"/>
      <c r="G7" s="512">
        <f>24840</f>
        <v>24840</v>
      </c>
      <c r="H7" s="513"/>
      <c r="I7" s="3"/>
      <c r="J7" s="509"/>
      <c r="K7" s="510"/>
      <c r="L7" s="511"/>
      <c r="M7" s="5"/>
    </row>
    <row r="8" spans="1:14" ht="15" customHeight="1" x14ac:dyDescent="0.2">
      <c r="A8" s="5"/>
      <c r="B8" s="116" t="s">
        <v>78</v>
      </c>
      <c r="C8" s="371" t="s">
        <v>341</v>
      </c>
      <c r="D8" s="371"/>
      <c r="E8" s="372"/>
      <c r="F8" s="67"/>
      <c r="G8" s="512" t="str">
        <f>IF(F8&gt;0,F8*2070,"")</f>
        <v/>
      </c>
      <c r="H8" s="513"/>
      <c r="I8" s="3"/>
      <c r="J8" s="509"/>
      <c r="K8" s="510"/>
      <c r="L8" s="511"/>
      <c r="M8" s="5"/>
      <c r="N8" s="6" t="s">
        <v>155</v>
      </c>
    </row>
    <row r="9" spans="1:14" ht="23.25" customHeight="1" x14ac:dyDescent="0.2">
      <c r="A9" s="5"/>
      <c r="B9" s="88" t="s">
        <v>79</v>
      </c>
      <c r="C9" s="432" t="s">
        <v>342</v>
      </c>
      <c r="D9" s="432"/>
      <c r="E9" s="433"/>
      <c r="F9" s="262"/>
      <c r="G9" s="473" t="str">
        <f>IF(F9&gt;0,F9*4140,"")</f>
        <v/>
      </c>
      <c r="H9" s="474"/>
      <c r="I9" s="259"/>
      <c r="J9" s="498"/>
      <c r="K9" s="499"/>
      <c r="L9" s="500"/>
      <c r="M9" s="5"/>
    </row>
    <row r="10" spans="1:14" ht="23.25" customHeight="1" x14ac:dyDescent="0.2">
      <c r="A10" s="5"/>
      <c r="B10" s="88">
        <v>66</v>
      </c>
      <c r="C10" s="432" t="s">
        <v>380</v>
      </c>
      <c r="D10" s="432"/>
      <c r="E10" s="433"/>
      <c r="F10" s="262"/>
      <c r="G10" s="473" t="str">
        <f>IF(F10&gt;0,F10*210,"")</f>
        <v/>
      </c>
      <c r="H10" s="474"/>
      <c r="I10" s="263"/>
      <c r="J10" s="498"/>
      <c r="K10" s="499"/>
      <c r="L10" s="500"/>
      <c r="M10" s="5"/>
    </row>
    <row r="11" spans="1:14" ht="23.25" customHeight="1" x14ac:dyDescent="0.2">
      <c r="A11" s="5"/>
      <c r="B11" s="116">
        <v>67</v>
      </c>
      <c r="C11" s="432" t="s">
        <v>381</v>
      </c>
      <c r="D11" s="432"/>
      <c r="E11" s="433"/>
      <c r="F11" s="262"/>
      <c r="G11" s="473" t="str">
        <f>IF(F11&gt;0,F11*420,"")</f>
        <v/>
      </c>
      <c r="H11" s="474"/>
      <c r="I11" s="263"/>
      <c r="J11" s="498"/>
      <c r="K11" s="499"/>
      <c r="L11" s="500"/>
      <c r="M11" s="5"/>
      <c r="N11" s="6" t="s">
        <v>156</v>
      </c>
    </row>
    <row r="12" spans="1:14" ht="15" customHeight="1" x14ac:dyDescent="0.2">
      <c r="A12" s="5"/>
      <c r="B12" s="128">
        <v>68</v>
      </c>
      <c r="C12" s="371" t="s">
        <v>343</v>
      </c>
      <c r="D12" s="371"/>
      <c r="E12" s="372"/>
      <c r="F12" s="67"/>
      <c r="G12" s="512" t="str">
        <f>IF(F12&gt;0,F12*1345,"")</f>
        <v/>
      </c>
      <c r="H12" s="513"/>
      <c r="I12" s="3"/>
      <c r="J12" s="509"/>
      <c r="K12" s="510"/>
      <c r="L12" s="511"/>
      <c r="M12" s="5"/>
      <c r="N12" s="6" t="s">
        <v>157</v>
      </c>
    </row>
    <row r="13" spans="1:14" ht="15" customHeight="1" x14ac:dyDescent="0.2">
      <c r="A13" s="5"/>
      <c r="B13" s="116">
        <v>69</v>
      </c>
      <c r="C13" s="371" t="s">
        <v>344</v>
      </c>
      <c r="D13" s="371"/>
      <c r="E13" s="372"/>
      <c r="F13" s="67"/>
      <c r="G13" s="512" t="str">
        <f>IF(F13&gt;0,F13*335,"")</f>
        <v/>
      </c>
      <c r="H13" s="513"/>
      <c r="I13" s="3"/>
      <c r="J13" s="509"/>
      <c r="K13" s="510"/>
      <c r="L13" s="511"/>
      <c r="M13" s="5"/>
      <c r="N13" s="6" t="s">
        <v>158</v>
      </c>
    </row>
    <row r="14" spans="1:14" ht="15" customHeight="1" x14ac:dyDescent="0.2">
      <c r="A14" s="5"/>
      <c r="B14" s="116" t="s">
        <v>345</v>
      </c>
      <c r="C14" s="21" t="s">
        <v>346</v>
      </c>
      <c r="D14" s="21"/>
      <c r="E14" s="24"/>
      <c r="F14" s="65"/>
      <c r="G14" s="557"/>
      <c r="H14" s="558"/>
      <c r="I14" s="259"/>
      <c r="J14" s="259"/>
      <c r="K14" s="260"/>
      <c r="L14" s="261"/>
      <c r="M14" s="5"/>
    </row>
    <row r="15" spans="1:14" ht="15" customHeight="1" x14ac:dyDescent="0.2">
      <c r="A15" s="5"/>
      <c r="B15" s="299" t="s">
        <v>405</v>
      </c>
      <c r="C15" s="300" t="s">
        <v>407</v>
      </c>
      <c r="D15" s="297"/>
      <c r="E15" s="298"/>
      <c r="F15" s="15"/>
      <c r="G15" s="557"/>
      <c r="H15" s="558"/>
      <c r="I15" s="294"/>
      <c r="J15" s="294"/>
      <c r="K15" s="295"/>
      <c r="L15" s="296"/>
      <c r="M15" s="5"/>
    </row>
    <row r="16" spans="1:14" ht="9.75" customHeight="1" x14ac:dyDescent="0.2">
      <c r="A16" s="5"/>
      <c r="B16" s="88">
        <v>70</v>
      </c>
      <c r="C16" s="466" t="s">
        <v>80</v>
      </c>
      <c r="D16" s="466"/>
      <c r="E16" s="467"/>
      <c r="F16" s="539"/>
      <c r="G16" s="473">
        <f>'DAP2'!E60+'DAP2'!E61+SUM('DAP3'!G7:H15)</f>
        <v>24840</v>
      </c>
      <c r="H16" s="474"/>
      <c r="I16" s="498"/>
      <c r="J16" s="498"/>
      <c r="K16" s="499"/>
      <c r="L16" s="500"/>
      <c r="M16" s="5"/>
    </row>
    <row r="17" spans="1:14" ht="9.75" customHeight="1" x14ac:dyDescent="0.2">
      <c r="A17" s="5"/>
      <c r="B17" s="266"/>
      <c r="C17" s="537" t="s">
        <v>419</v>
      </c>
      <c r="D17" s="537"/>
      <c r="E17" s="538"/>
      <c r="F17" s="540"/>
      <c r="G17" s="520"/>
      <c r="H17" s="522"/>
      <c r="I17" s="501"/>
      <c r="J17" s="501"/>
      <c r="K17" s="502"/>
      <c r="L17" s="503"/>
      <c r="M17" s="5"/>
      <c r="N17" s="6" t="s">
        <v>159</v>
      </c>
    </row>
    <row r="18" spans="1:14" ht="9.75" customHeight="1" x14ac:dyDescent="0.2">
      <c r="A18" s="5"/>
      <c r="B18" s="88">
        <v>71</v>
      </c>
      <c r="C18" s="466" t="s">
        <v>82</v>
      </c>
      <c r="D18" s="466"/>
      <c r="E18" s="467"/>
      <c r="F18" s="65"/>
      <c r="G18" s="473">
        <f>IF('DAP2'!E56-'DAP3'!G16&lt;0,0,'DAP2'!E56-'DAP3'!G16)</f>
        <v>0</v>
      </c>
      <c r="H18" s="474"/>
      <c r="I18" s="498"/>
      <c r="J18" s="498"/>
      <c r="K18" s="499"/>
      <c r="L18" s="500"/>
      <c r="M18" s="5"/>
    </row>
    <row r="19" spans="1:14" ht="9.75" customHeight="1" thickBot="1" x14ac:dyDescent="0.25">
      <c r="A19" s="5"/>
      <c r="B19" s="267"/>
      <c r="C19" s="134" t="s">
        <v>81</v>
      </c>
      <c r="D19" s="134"/>
      <c r="E19" s="268"/>
      <c r="F19" s="127"/>
      <c r="G19" s="491"/>
      <c r="H19" s="497"/>
      <c r="I19" s="504"/>
      <c r="J19" s="504"/>
      <c r="K19" s="505"/>
      <c r="L19" s="506"/>
      <c r="M19" s="5"/>
      <c r="N19" s="6" t="s">
        <v>160</v>
      </c>
    </row>
    <row r="20" spans="1:14" ht="3.75" customHeight="1" x14ac:dyDescent="0.2">
      <c r="A20" s="5"/>
      <c r="B20" s="5"/>
      <c r="C20" s="10"/>
      <c r="D20" s="10"/>
      <c r="E20" s="5"/>
      <c r="F20" s="5"/>
      <c r="G20" s="5"/>
      <c r="H20" s="5"/>
      <c r="I20" s="5"/>
      <c r="J20" s="5"/>
      <c r="K20" s="5"/>
      <c r="L20" s="5"/>
      <c r="M20" s="5"/>
    </row>
    <row r="21" spans="1:14" s="4" customFormat="1" ht="12" customHeight="1" thickBot="1" x14ac:dyDescent="0.3">
      <c r="A21" s="1"/>
      <c r="B21" s="559" t="s">
        <v>347</v>
      </c>
      <c r="C21" s="559"/>
      <c r="D21" s="559"/>
      <c r="E21" s="559"/>
      <c r="F21" s="559"/>
      <c r="G21" s="559"/>
      <c r="H21" s="559"/>
      <c r="I21" s="559"/>
      <c r="J21" s="559"/>
      <c r="K21" s="559"/>
      <c r="L21" s="559"/>
      <c r="M21" s="1"/>
    </row>
    <row r="22" spans="1:14" ht="22.5" customHeight="1" x14ac:dyDescent="0.2">
      <c r="A22" s="5"/>
      <c r="B22" s="573"/>
      <c r="C22" s="569" t="s">
        <v>325</v>
      </c>
      <c r="D22" s="570"/>
      <c r="E22" s="507" t="s">
        <v>1</v>
      </c>
      <c r="F22" s="565" t="s">
        <v>401</v>
      </c>
      <c r="G22" s="566"/>
      <c r="H22" s="565" t="s">
        <v>402</v>
      </c>
      <c r="I22" s="566"/>
      <c r="J22" s="565" t="s">
        <v>403</v>
      </c>
      <c r="K22" s="567"/>
      <c r="L22" s="568"/>
      <c r="M22" s="5"/>
    </row>
    <row r="23" spans="1:14" ht="10.5" customHeight="1" x14ac:dyDescent="0.2">
      <c r="A23" s="5"/>
      <c r="B23" s="574"/>
      <c r="C23" s="571"/>
      <c r="D23" s="572"/>
      <c r="E23" s="508"/>
      <c r="F23" s="285" t="s">
        <v>404</v>
      </c>
      <c r="G23" s="286" t="s">
        <v>84</v>
      </c>
      <c r="H23" s="285" t="s">
        <v>404</v>
      </c>
      <c r="I23" s="286" t="s">
        <v>84</v>
      </c>
      <c r="J23" s="514" t="s">
        <v>404</v>
      </c>
      <c r="K23" s="515"/>
      <c r="L23" s="287" t="s">
        <v>84</v>
      </c>
      <c r="M23" s="5"/>
    </row>
    <row r="24" spans="1:14" s="8" customFormat="1" ht="12.75" customHeight="1" x14ac:dyDescent="0.2">
      <c r="A24" s="7"/>
      <c r="B24" s="284"/>
      <c r="C24" s="563">
        <v>1</v>
      </c>
      <c r="D24" s="564"/>
      <c r="E24" s="281">
        <v>2</v>
      </c>
      <c r="F24" s="387">
        <v>3</v>
      </c>
      <c r="G24" s="484"/>
      <c r="H24" s="387">
        <v>4</v>
      </c>
      <c r="I24" s="556"/>
      <c r="J24" s="484">
        <v>5</v>
      </c>
      <c r="K24" s="484"/>
      <c r="L24" s="388"/>
      <c r="M24" s="7"/>
    </row>
    <row r="25" spans="1:14" ht="15" customHeight="1" x14ac:dyDescent="0.2">
      <c r="A25" s="5"/>
      <c r="B25" s="131">
        <v>1</v>
      </c>
      <c r="C25" s="495"/>
      <c r="D25" s="496"/>
      <c r="E25" s="282"/>
      <c r="F25" s="288"/>
      <c r="G25" s="288"/>
      <c r="H25" s="288"/>
      <c r="I25" s="288"/>
      <c r="J25" s="493"/>
      <c r="K25" s="494"/>
      <c r="L25" s="289"/>
      <c r="M25" s="5"/>
    </row>
    <row r="26" spans="1:14" ht="15" customHeight="1" x14ac:dyDescent="0.2">
      <c r="A26" s="5"/>
      <c r="B26" s="131">
        <v>2</v>
      </c>
      <c r="C26" s="495"/>
      <c r="D26" s="496"/>
      <c r="E26" s="282"/>
      <c r="F26" s="288"/>
      <c r="G26" s="288"/>
      <c r="H26" s="288"/>
      <c r="I26" s="288"/>
      <c r="J26" s="493"/>
      <c r="K26" s="494"/>
      <c r="L26" s="289"/>
      <c r="M26" s="5"/>
    </row>
    <row r="27" spans="1:14" ht="15" customHeight="1" x14ac:dyDescent="0.2">
      <c r="A27" s="5"/>
      <c r="B27" s="131">
        <v>3</v>
      </c>
      <c r="C27" s="495"/>
      <c r="D27" s="496"/>
      <c r="E27" s="282"/>
      <c r="F27" s="288"/>
      <c r="G27" s="288"/>
      <c r="H27" s="288"/>
      <c r="I27" s="288"/>
      <c r="J27" s="493"/>
      <c r="K27" s="494"/>
      <c r="L27" s="289"/>
      <c r="M27" s="5"/>
    </row>
    <row r="28" spans="1:14" ht="15" customHeight="1" x14ac:dyDescent="0.2">
      <c r="A28" s="5"/>
      <c r="B28" s="131">
        <v>4</v>
      </c>
      <c r="C28" s="495"/>
      <c r="D28" s="496"/>
      <c r="E28" s="282"/>
      <c r="F28" s="288"/>
      <c r="G28" s="288"/>
      <c r="H28" s="288"/>
      <c r="I28" s="288"/>
      <c r="J28" s="493"/>
      <c r="K28" s="494"/>
      <c r="L28" s="289"/>
      <c r="M28" s="5"/>
    </row>
    <row r="29" spans="1:14" ht="15" customHeight="1" thickBot="1" x14ac:dyDescent="0.25">
      <c r="A29" s="5"/>
      <c r="B29" s="132"/>
      <c r="C29" s="279" t="s">
        <v>83</v>
      </c>
      <c r="D29" s="280"/>
      <c r="E29" s="283"/>
      <c r="F29" s="290">
        <f>SUM(F25:F28)</f>
        <v>0</v>
      </c>
      <c r="G29" s="293">
        <f>SUM(G25:G28)</f>
        <v>0</v>
      </c>
      <c r="H29" s="291">
        <f>SUM(H25:H28)</f>
        <v>0</v>
      </c>
      <c r="I29" s="291">
        <f>SUM(I25:I28)</f>
        <v>0</v>
      </c>
      <c r="J29" s="542">
        <f>SUM(J25:K28)</f>
        <v>0</v>
      </c>
      <c r="K29" s="543"/>
      <c r="L29" s="292">
        <f>SUM(L25:L28)</f>
        <v>0</v>
      </c>
      <c r="M29" s="5"/>
    </row>
    <row r="30" spans="1:14" ht="3.75" customHeight="1" thickBot="1" x14ac:dyDescent="0.25">
      <c r="A30" s="5"/>
      <c r="B30" s="5"/>
      <c r="C30" s="10"/>
      <c r="D30" s="10"/>
      <c r="E30" s="5"/>
      <c r="F30" s="5"/>
      <c r="G30" s="5"/>
      <c r="H30" s="5"/>
      <c r="I30" s="5"/>
      <c r="J30" s="5"/>
      <c r="K30" s="5"/>
      <c r="L30" s="5"/>
      <c r="M30" s="5"/>
    </row>
    <row r="31" spans="1:14" ht="17.25" customHeight="1" x14ac:dyDescent="0.2">
      <c r="A31" s="5"/>
      <c r="B31" s="110">
        <v>72</v>
      </c>
      <c r="C31" s="111" t="s">
        <v>85</v>
      </c>
      <c r="D31" s="111"/>
      <c r="E31" s="112"/>
      <c r="F31" s="481">
        <f>IF((r_31+r_38 + r_101+r_109 )&gt;=87600,F29*1267+G29*2534+H29*1617+I29*3234+J29*2017+L29*4034,0)</f>
        <v>0</v>
      </c>
      <c r="G31" s="482"/>
      <c r="H31" s="483"/>
      <c r="I31" s="449"/>
      <c r="J31" s="517"/>
      <c r="K31" s="517"/>
      <c r="L31" s="518"/>
      <c r="M31" s="5"/>
      <c r="N31" s="6" t="s">
        <v>134</v>
      </c>
    </row>
    <row r="32" spans="1:14" ht="9.75" customHeight="1" x14ac:dyDescent="0.2">
      <c r="A32" s="5"/>
      <c r="B32" s="88">
        <v>73</v>
      </c>
      <c r="C32" s="21" t="s">
        <v>86</v>
      </c>
      <c r="D32" s="21"/>
      <c r="E32" s="24"/>
      <c r="F32" s="473">
        <f>IF(F31&gt;G18,G18,F31)</f>
        <v>0</v>
      </c>
      <c r="G32" s="519"/>
      <c r="H32" s="474"/>
      <c r="I32" s="544"/>
      <c r="J32" s="545"/>
      <c r="K32" s="545"/>
      <c r="L32" s="546"/>
      <c r="M32" s="5"/>
    </row>
    <row r="33" spans="1:14" ht="9.75" customHeight="1" x14ac:dyDescent="0.2">
      <c r="A33" s="5"/>
      <c r="B33" s="128"/>
      <c r="C33" s="25" t="s">
        <v>87</v>
      </c>
      <c r="D33" s="25"/>
      <c r="E33" s="26"/>
      <c r="F33" s="520"/>
      <c r="G33" s="521"/>
      <c r="H33" s="522"/>
      <c r="I33" s="547"/>
      <c r="J33" s="548"/>
      <c r="K33" s="548"/>
      <c r="L33" s="549"/>
      <c r="M33" s="5"/>
    </row>
    <row r="34" spans="1:14" ht="17.25" customHeight="1" thickBot="1" x14ac:dyDescent="0.25">
      <c r="A34" s="5"/>
      <c r="B34" s="105">
        <v>74</v>
      </c>
      <c r="C34" s="129" t="s">
        <v>88</v>
      </c>
      <c r="D34" s="129"/>
      <c r="E34" s="130"/>
      <c r="F34" s="491">
        <f>IF(G18-F32&lt;0,0,G18-F32)</f>
        <v>0</v>
      </c>
      <c r="G34" s="492"/>
      <c r="H34" s="492"/>
      <c r="I34" s="550"/>
      <c r="J34" s="551"/>
      <c r="K34" s="551"/>
      <c r="L34" s="552"/>
      <c r="M34" s="5"/>
      <c r="N34" s="6" t="s">
        <v>135</v>
      </c>
    </row>
    <row r="35" spans="1:14" ht="3.75" customHeight="1" thickBot="1" x14ac:dyDescent="0.25">
      <c r="A35" s="5"/>
      <c r="B35" s="5"/>
      <c r="C35" s="10"/>
      <c r="D35" s="10"/>
      <c r="E35" s="5"/>
      <c r="F35" s="13"/>
      <c r="G35" s="13"/>
      <c r="H35" s="13"/>
      <c r="I35" s="5"/>
      <c r="J35" s="5"/>
      <c r="K35" s="5"/>
      <c r="L35" s="5"/>
      <c r="M35" s="5"/>
    </row>
    <row r="36" spans="1:14" ht="17.25" customHeight="1" x14ac:dyDescent="0.2">
      <c r="A36" s="5"/>
      <c r="B36" s="110">
        <v>75</v>
      </c>
      <c r="C36" s="111" t="s">
        <v>89</v>
      </c>
      <c r="D36" s="111"/>
      <c r="E36" s="112"/>
      <c r="F36" s="481">
        <f>IF(F31-F32&lt;100,0,IF(F31-F32&gt;60300,60300,F31-F32))</f>
        <v>0</v>
      </c>
      <c r="G36" s="482"/>
      <c r="H36" s="483"/>
      <c r="I36" s="449"/>
      <c r="J36" s="517"/>
      <c r="K36" s="517"/>
      <c r="L36" s="518"/>
      <c r="M36" s="5"/>
      <c r="N36" s="6" t="s">
        <v>136</v>
      </c>
    </row>
    <row r="37" spans="1:14" ht="9.75" customHeight="1" x14ac:dyDescent="0.2">
      <c r="A37" s="5"/>
      <c r="B37" s="88">
        <v>76</v>
      </c>
      <c r="C37" s="21" t="s">
        <v>91</v>
      </c>
      <c r="D37" s="21"/>
      <c r="E37" s="24"/>
      <c r="F37" s="475"/>
      <c r="G37" s="476"/>
      <c r="H37" s="477"/>
      <c r="I37" s="544"/>
      <c r="J37" s="545"/>
      <c r="K37" s="545"/>
      <c r="L37" s="546"/>
      <c r="M37" s="5"/>
    </row>
    <row r="38" spans="1:14" ht="9.75" customHeight="1" x14ac:dyDescent="0.2">
      <c r="A38" s="5"/>
      <c r="B38" s="128"/>
      <c r="C38" s="25" t="s">
        <v>92</v>
      </c>
      <c r="D38" s="25"/>
      <c r="E38" s="26"/>
      <c r="F38" s="478"/>
      <c r="G38" s="479"/>
      <c r="H38" s="480"/>
      <c r="I38" s="547"/>
      <c r="J38" s="548"/>
      <c r="K38" s="548"/>
      <c r="L38" s="549"/>
      <c r="M38" s="5"/>
    </row>
    <row r="39" spans="1:14" ht="17.25" customHeight="1" thickBot="1" x14ac:dyDescent="0.25">
      <c r="A39" s="5"/>
      <c r="B39" s="105">
        <v>77</v>
      </c>
      <c r="C39" s="129" t="s">
        <v>90</v>
      </c>
      <c r="D39" s="129"/>
      <c r="E39" s="130"/>
      <c r="F39" s="491">
        <f>F36-F37</f>
        <v>0</v>
      </c>
      <c r="G39" s="492"/>
      <c r="H39" s="492"/>
      <c r="I39" s="550"/>
      <c r="J39" s="551"/>
      <c r="K39" s="551"/>
      <c r="L39" s="552"/>
      <c r="M39" s="5"/>
      <c r="N39" s="6" t="s">
        <v>139</v>
      </c>
    </row>
    <row r="40" spans="1:14" ht="3.75" customHeight="1" x14ac:dyDescent="0.2">
      <c r="A40" s="5"/>
      <c r="B40" s="5"/>
      <c r="C40" s="10"/>
      <c r="D40" s="10"/>
      <c r="E40" s="5"/>
      <c r="F40" s="13"/>
      <c r="G40" s="13"/>
      <c r="H40" s="13"/>
      <c r="I40" s="5"/>
      <c r="J40" s="5"/>
      <c r="K40" s="5"/>
      <c r="L40" s="5"/>
      <c r="M40" s="5"/>
    </row>
    <row r="41" spans="1:14" ht="12" customHeight="1" thickBot="1" x14ac:dyDescent="0.25">
      <c r="A41" s="5"/>
      <c r="B41" s="575" t="s">
        <v>93</v>
      </c>
      <c r="C41" s="575"/>
      <c r="D41" s="575"/>
      <c r="E41" s="575"/>
      <c r="F41" s="575"/>
      <c r="G41" s="575"/>
      <c r="H41" s="575"/>
      <c r="I41" s="575"/>
      <c r="J41" s="575"/>
      <c r="K41" s="575"/>
      <c r="L41" s="575"/>
      <c r="M41" s="5"/>
    </row>
    <row r="42" spans="1:14" ht="16.5" customHeight="1" x14ac:dyDescent="0.2">
      <c r="A42" s="5"/>
      <c r="B42" s="110">
        <v>78</v>
      </c>
      <c r="C42" s="111" t="s">
        <v>382</v>
      </c>
      <c r="D42" s="111"/>
      <c r="E42" s="112"/>
      <c r="F42" s="525"/>
      <c r="G42" s="526"/>
      <c r="H42" s="527"/>
      <c r="I42" s="449"/>
      <c r="J42" s="517"/>
      <c r="K42" s="517"/>
      <c r="L42" s="518"/>
      <c r="M42" s="5"/>
    </row>
    <row r="43" spans="1:14" ht="9.75" customHeight="1" x14ac:dyDescent="0.2">
      <c r="A43" s="5"/>
      <c r="B43" s="88">
        <v>79</v>
      </c>
      <c r="C43" s="21" t="s">
        <v>383</v>
      </c>
      <c r="D43" s="21"/>
      <c r="E43" s="24"/>
      <c r="F43" s="485"/>
      <c r="G43" s="486"/>
      <c r="H43" s="487"/>
      <c r="I43" s="387"/>
      <c r="J43" s="484"/>
      <c r="K43" s="484"/>
      <c r="L43" s="388"/>
      <c r="M43" s="5"/>
    </row>
    <row r="44" spans="1:14" ht="9.75" customHeight="1" x14ac:dyDescent="0.2">
      <c r="A44" s="5"/>
      <c r="B44" s="128"/>
      <c r="C44" s="305" t="s">
        <v>436</v>
      </c>
      <c r="D44" s="25"/>
      <c r="E44" s="26"/>
      <c r="F44" s="488"/>
      <c r="G44" s="489"/>
      <c r="H44" s="490"/>
      <c r="I44" s="387"/>
      <c r="J44" s="484"/>
      <c r="K44" s="484"/>
      <c r="L44" s="388"/>
      <c r="M44" s="5"/>
    </row>
    <row r="45" spans="1:14" ht="9.75" customHeight="1" x14ac:dyDescent="0.2">
      <c r="A45" s="5"/>
      <c r="B45" s="88">
        <v>80</v>
      </c>
      <c r="C45" s="21" t="s">
        <v>94</v>
      </c>
      <c r="D45" s="21"/>
      <c r="E45" s="24"/>
      <c r="F45" s="485"/>
      <c r="G45" s="486"/>
      <c r="H45" s="487"/>
      <c r="I45" s="387"/>
      <c r="J45" s="484"/>
      <c r="K45" s="484"/>
      <c r="L45" s="388"/>
      <c r="M45" s="5"/>
    </row>
    <row r="46" spans="1:14" ht="9.75" customHeight="1" x14ac:dyDescent="0.2">
      <c r="A46" s="5"/>
      <c r="B46" s="128"/>
      <c r="C46" s="25" t="s">
        <v>95</v>
      </c>
      <c r="D46" s="25"/>
      <c r="E46" s="26"/>
      <c r="F46" s="488"/>
      <c r="G46" s="489"/>
      <c r="H46" s="490"/>
      <c r="I46" s="387"/>
      <c r="J46" s="484"/>
      <c r="K46" s="484"/>
      <c r="L46" s="388"/>
      <c r="M46" s="5"/>
      <c r="N46" s="6" t="s">
        <v>138</v>
      </c>
    </row>
    <row r="47" spans="1:14" ht="9.75" customHeight="1" x14ac:dyDescent="0.2">
      <c r="A47" s="5"/>
      <c r="B47" s="464">
        <v>81</v>
      </c>
      <c r="C47" s="466" t="s">
        <v>311</v>
      </c>
      <c r="D47" s="466"/>
      <c r="E47" s="467"/>
      <c r="F47" s="485"/>
      <c r="G47" s="486"/>
      <c r="H47" s="487"/>
      <c r="I47" s="387"/>
      <c r="J47" s="484"/>
      <c r="K47" s="484"/>
      <c r="L47" s="388"/>
      <c r="M47" s="5"/>
    </row>
    <row r="48" spans="1:14" ht="9.75" customHeight="1" x14ac:dyDescent="0.2">
      <c r="A48" s="5"/>
      <c r="B48" s="465"/>
      <c r="C48" s="468"/>
      <c r="D48" s="468"/>
      <c r="E48" s="469"/>
      <c r="F48" s="488"/>
      <c r="G48" s="489"/>
      <c r="H48" s="490"/>
      <c r="I48" s="387"/>
      <c r="J48" s="484"/>
      <c r="K48" s="484"/>
      <c r="L48" s="388"/>
      <c r="M48" s="5"/>
    </row>
    <row r="49" spans="1:14" ht="9.75" customHeight="1" x14ac:dyDescent="0.2">
      <c r="A49" s="5"/>
      <c r="B49" s="88">
        <v>82</v>
      </c>
      <c r="C49" s="21" t="s">
        <v>312</v>
      </c>
      <c r="D49" s="21"/>
      <c r="E49" s="24"/>
      <c r="F49" s="485"/>
      <c r="G49" s="486"/>
      <c r="H49" s="487"/>
      <c r="I49" s="387"/>
      <c r="J49" s="484"/>
      <c r="K49" s="484"/>
      <c r="L49" s="388"/>
      <c r="M49" s="5"/>
    </row>
    <row r="50" spans="1:14" ht="9.75" customHeight="1" x14ac:dyDescent="0.2">
      <c r="A50" s="5"/>
      <c r="B50" s="128"/>
      <c r="C50" s="25" t="s">
        <v>313</v>
      </c>
      <c r="D50" s="25"/>
      <c r="E50" s="26"/>
      <c r="F50" s="488"/>
      <c r="G50" s="489"/>
      <c r="H50" s="490"/>
      <c r="I50" s="387"/>
      <c r="J50" s="484"/>
      <c r="K50" s="484"/>
      <c r="L50" s="388"/>
      <c r="M50" s="5"/>
    </row>
    <row r="51" spans="1:14" ht="9.75" customHeight="1" x14ac:dyDescent="0.2">
      <c r="A51" s="5"/>
      <c r="B51" s="88">
        <v>83</v>
      </c>
      <c r="C51" s="21" t="s">
        <v>96</v>
      </c>
      <c r="D51" s="21"/>
      <c r="E51" s="24"/>
      <c r="F51" s="485"/>
      <c r="G51" s="486"/>
      <c r="H51" s="487"/>
      <c r="I51" s="387"/>
      <c r="J51" s="484"/>
      <c r="K51" s="484"/>
      <c r="L51" s="388"/>
      <c r="M51" s="5"/>
    </row>
    <row r="52" spans="1:14" ht="9.75" customHeight="1" thickBot="1" x14ac:dyDescent="0.25">
      <c r="A52" s="5"/>
      <c r="B52" s="133"/>
      <c r="C52" s="134" t="s">
        <v>97</v>
      </c>
      <c r="D52" s="134"/>
      <c r="E52" s="135"/>
      <c r="F52" s="553"/>
      <c r="G52" s="554"/>
      <c r="H52" s="555"/>
      <c r="I52" s="389"/>
      <c r="J52" s="531"/>
      <c r="K52" s="531"/>
      <c r="L52" s="390"/>
      <c r="M52" s="5"/>
      <c r="N52" s="6" t="s">
        <v>137</v>
      </c>
    </row>
    <row r="53" spans="1:14" ht="3.75" customHeight="1" x14ac:dyDescent="0.2">
      <c r="A53" s="5"/>
      <c r="B53" s="5"/>
      <c r="C53" s="10"/>
      <c r="D53" s="10"/>
      <c r="E53" s="5"/>
      <c r="F53" s="5"/>
      <c r="G53" s="5"/>
      <c r="H53" s="5"/>
      <c r="I53" s="5"/>
      <c r="J53" s="5"/>
      <c r="K53" s="5"/>
      <c r="L53" s="5"/>
      <c r="M53" s="5"/>
    </row>
    <row r="54" spans="1:14" ht="12" customHeight="1" thickBot="1" x14ac:dyDescent="0.25">
      <c r="A54" s="5"/>
      <c r="B54" s="575" t="s">
        <v>98</v>
      </c>
      <c r="C54" s="575"/>
      <c r="D54" s="575"/>
      <c r="E54" s="575"/>
      <c r="F54" s="575"/>
      <c r="G54" s="575"/>
      <c r="H54" s="575"/>
      <c r="I54" s="575"/>
      <c r="J54" s="575"/>
      <c r="K54" s="575"/>
      <c r="L54" s="575"/>
      <c r="M54" s="5"/>
    </row>
    <row r="55" spans="1:14" ht="22.5" customHeight="1" x14ac:dyDescent="0.2">
      <c r="A55" s="5"/>
      <c r="B55" s="110">
        <v>84</v>
      </c>
      <c r="C55" s="561" t="s">
        <v>348</v>
      </c>
      <c r="D55" s="561"/>
      <c r="E55" s="562"/>
      <c r="F55" s="532"/>
      <c r="G55" s="533"/>
      <c r="H55" s="534"/>
      <c r="I55" s="528"/>
      <c r="J55" s="529"/>
      <c r="K55" s="529"/>
      <c r="L55" s="530"/>
      <c r="M55" s="5"/>
    </row>
    <row r="56" spans="1:14" ht="15" customHeight="1" x14ac:dyDescent="0.2">
      <c r="A56" s="5"/>
      <c r="B56" s="116">
        <v>85</v>
      </c>
      <c r="C56" s="19" t="s">
        <v>99</v>
      </c>
      <c r="D56" s="19"/>
      <c r="E56" s="23"/>
      <c r="F56" s="516"/>
      <c r="G56" s="516"/>
      <c r="H56" s="516"/>
      <c r="I56" s="523"/>
      <c r="J56" s="523"/>
      <c r="K56" s="523"/>
      <c r="L56" s="524"/>
      <c r="M56" s="5"/>
    </row>
    <row r="57" spans="1:14" ht="15" customHeight="1" x14ac:dyDescent="0.2">
      <c r="A57" s="5"/>
      <c r="B57" s="88">
        <v>86</v>
      </c>
      <c r="C57" s="21" t="s">
        <v>351</v>
      </c>
      <c r="D57" s="21"/>
      <c r="E57" s="24"/>
      <c r="F57" s="516"/>
      <c r="G57" s="516"/>
      <c r="H57" s="516"/>
      <c r="I57" s="523"/>
      <c r="J57" s="523"/>
      <c r="K57" s="523"/>
      <c r="L57" s="524"/>
      <c r="M57" s="5"/>
    </row>
    <row r="58" spans="1:14" ht="15" customHeight="1" x14ac:dyDescent="0.2">
      <c r="A58" s="5"/>
      <c r="B58" s="116">
        <v>87</v>
      </c>
      <c r="C58" s="19" t="s">
        <v>292</v>
      </c>
      <c r="D58" s="19"/>
      <c r="E58" s="23"/>
      <c r="F58" s="516"/>
      <c r="G58" s="516"/>
      <c r="H58" s="516"/>
      <c r="I58" s="523"/>
      <c r="J58" s="523"/>
      <c r="K58" s="523"/>
      <c r="L58" s="524"/>
      <c r="M58" s="5"/>
    </row>
    <row r="59" spans="1:14" ht="15" customHeight="1" x14ac:dyDescent="0.2">
      <c r="A59" s="5"/>
      <c r="B59" s="116" t="s">
        <v>293</v>
      </c>
      <c r="C59" s="371" t="s">
        <v>294</v>
      </c>
      <c r="D59" s="371"/>
      <c r="E59" s="372"/>
      <c r="F59" s="557"/>
      <c r="G59" s="560"/>
      <c r="H59" s="558"/>
      <c r="I59" s="387"/>
      <c r="J59" s="484"/>
      <c r="K59" s="484"/>
      <c r="L59" s="388"/>
      <c r="M59" s="5"/>
    </row>
    <row r="60" spans="1:14" ht="15" customHeight="1" x14ac:dyDescent="0.2">
      <c r="A60" s="5"/>
      <c r="B60" s="116" t="s">
        <v>349</v>
      </c>
      <c r="C60" s="371" t="s">
        <v>350</v>
      </c>
      <c r="D60" s="371"/>
      <c r="E60" s="372"/>
      <c r="F60" s="557"/>
      <c r="G60" s="560"/>
      <c r="H60" s="558"/>
      <c r="I60" s="387"/>
      <c r="J60" s="484"/>
      <c r="K60" s="484"/>
      <c r="L60" s="388"/>
      <c r="M60" s="5"/>
    </row>
    <row r="61" spans="1:14" ht="15" customHeight="1" x14ac:dyDescent="0.2">
      <c r="A61" s="5"/>
      <c r="B61" s="116">
        <v>88</v>
      </c>
      <c r="C61" s="19" t="s">
        <v>100</v>
      </c>
      <c r="D61" s="19"/>
      <c r="E61" s="23"/>
      <c r="F61" s="516"/>
      <c r="G61" s="516"/>
      <c r="H61" s="516"/>
      <c r="I61" s="523"/>
      <c r="J61" s="523"/>
      <c r="K61" s="523"/>
      <c r="L61" s="524"/>
      <c r="M61" s="5"/>
    </row>
    <row r="62" spans="1:14" ht="15" customHeight="1" x14ac:dyDescent="0.2">
      <c r="A62" s="5"/>
      <c r="B62" s="116">
        <v>89</v>
      </c>
      <c r="C62" s="19" t="s">
        <v>295</v>
      </c>
      <c r="D62" s="19"/>
      <c r="E62" s="23"/>
      <c r="F62" s="516"/>
      <c r="G62" s="516"/>
      <c r="H62" s="516"/>
      <c r="I62" s="523"/>
      <c r="J62" s="523"/>
      <c r="K62" s="523"/>
      <c r="L62" s="524"/>
      <c r="M62" s="5"/>
    </row>
    <row r="63" spans="1:14" ht="15" customHeight="1" x14ac:dyDescent="0.2">
      <c r="A63" s="5"/>
      <c r="B63" s="88">
        <v>90</v>
      </c>
      <c r="C63" s="275" t="s">
        <v>384</v>
      </c>
      <c r="D63" s="275"/>
      <c r="E63" s="274"/>
      <c r="F63" s="516"/>
      <c r="G63" s="516"/>
      <c r="H63" s="516"/>
      <c r="I63" s="523"/>
      <c r="J63" s="523"/>
      <c r="K63" s="523"/>
      <c r="L63" s="524"/>
      <c r="M63" s="5"/>
    </row>
    <row r="64" spans="1:14" ht="22.5" customHeight="1" thickBot="1" x14ac:dyDescent="0.25">
      <c r="A64" s="5"/>
      <c r="B64" s="105">
        <v>91</v>
      </c>
      <c r="C64" s="535" t="s">
        <v>372</v>
      </c>
      <c r="D64" s="535"/>
      <c r="E64" s="536"/>
      <c r="F64" s="541">
        <f>r_74-r_77-r_84-r_85-r_86-r_87-r_87a-r_87b-r_88-r_89 - r_90</f>
        <v>0</v>
      </c>
      <c r="G64" s="541"/>
      <c r="H64" s="541"/>
      <c r="I64" s="406"/>
      <c r="J64" s="406"/>
      <c r="K64" s="406"/>
      <c r="L64" s="407"/>
      <c r="M64" s="5"/>
    </row>
    <row r="65" spans="1:13" ht="3" hidden="1" customHeight="1" x14ac:dyDescent="0.2">
      <c r="A65" s="5"/>
      <c r="B65" s="5"/>
      <c r="C65" s="10"/>
      <c r="D65" s="10"/>
      <c r="E65" s="5"/>
      <c r="F65" s="5"/>
      <c r="G65" s="5"/>
      <c r="H65" s="5"/>
      <c r="I65" s="5"/>
      <c r="J65" s="5"/>
      <c r="K65" s="5"/>
      <c r="L65" s="5"/>
      <c r="M65" s="5"/>
    </row>
    <row r="66" spans="1:13" ht="13.5" customHeight="1" x14ac:dyDescent="0.2">
      <c r="A66" s="5"/>
      <c r="B66" s="5"/>
      <c r="C66" s="10"/>
      <c r="D66" s="10"/>
      <c r="E66" s="5"/>
      <c r="F66" s="5"/>
      <c r="G66" s="5"/>
      <c r="H66" s="5"/>
      <c r="I66" s="5"/>
      <c r="J66" s="5"/>
      <c r="K66" s="5"/>
      <c r="L66" s="5"/>
      <c r="M66" s="5"/>
    </row>
    <row r="67" spans="1:13" hidden="1" x14ac:dyDescent="0.2"/>
    <row r="68" spans="1:13" hidden="1" x14ac:dyDescent="0.2"/>
    <row r="69" spans="1:13" hidden="1" x14ac:dyDescent="0.2"/>
    <row r="70" spans="1:13" hidden="1" x14ac:dyDescent="0.2"/>
    <row r="71" spans="1:13" hidden="1" x14ac:dyDescent="0.2"/>
    <row r="72" spans="1:13" hidden="1" x14ac:dyDescent="0.2"/>
    <row r="73" spans="1:13" hidden="1" x14ac:dyDescent="0.2"/>
    <row r="74" spans="1:13" hidden="1" x14ac:dyDescent="0.2"/>
    <row r="75" spans="1:13" hidden="1" x14ac:dyDescent="0.2"/>
    <row r="76" spans="1:13" hidden="1" x14ac:dyDescent="0.2"/>
    <row r="77" spans="1:13" hidden="1" x14ac:dyDescent="0.2"/>
    <row r="78" spans="1:13" hidden="1" x14ac:dyDescent="0.2"/>
    <row r="79" spans="1:13" hidden="1" x14ac:dyDescent="0.2"/>
    <row r="80" spans="1:13" hidden="1" x14ac:dyDescent="0.2"/>
    <row r="81" hidden="1" x14ac:dyDescent="0.2"/>
    <row r="82" hidden="1" x14ac:dyDescent="0.2"/>
    <row r="83" hidden="1" x14ac:dyDescent="0.2"/>
  </sheetData>
  <sheetProtection sheet="1" objects="1" scenarios="1" selectLockedCells="1"/>
  <mergeCells count="114">
    <mergeCell ref="E3:H4"/>
    <mergeCell ref="G6:H6"/>
    <mergeCell ref="G7:H7"/>
    <mergeCell ref="G8:H8"/>
    <mergeCell ref="J3:L4"/>
    <mergeCell ref="J7:L7"/>
    <mergeCell ref="J12:L12"/>
    <mergeCell ref="J8:L8"/>
    <mergeCell ref="J9:L9"/>
    <mergeCell ref="C9:E9"/>
    <mergeCell ref="B3:C3"/>
    <mergeCell ref="B4:C4"/>
    <mergeCell ref="I3:I4"/>
    <mergeCell ref="B6:E6"/>
    <mergeCell ref="C10:E10"/>
    <mergeCell ref="J6:L6"/>
    <mergeCell ref="J11:L11"/>
    <mergeCell ref="C12:E12"/>
    <mergeCell ref="G12:H12"/>
    <mergeCell ref="G9:H9"/>
    <mergeCell ref="C7:E7"/>
    <mergeCell ref="C8:E8"/>
    <mergeCell ref="G10:H10"/>
    <mergeCell ref="J10:L10"/>
    <mergeCell ref="C28:D28"/>
    <mergeCell ref="I34:L34"/>
    <mergeCell ref="I32:L33"/>
    <mergeCell ref="G14:H14"/>
    <mergeCell ref="B21:L21"/>
    <mergeCell ref="C60:E60"/>
    <mergeCell ref="F60:H60"/>
    <mergeCell ref="I60:L60"/>
    <mergeCell ref="C55:E55"/>
    <mergeCell ref="C59:E59"/>
    <mergeCell ref="F59:H59"/>
    <mergeCell ref="I59:L59"/>
    <mergeCell ref="C24:D24"/>
    <mergeCell ref="F22:G22"/>
    <mergeCell ref="H22:I22"/>
    <mergeCell ref="J22:L22"/>
    <mergeCell ref="F24:G24"/>
    <mergeCell ref="C22:D23"/>
    <mergeCell ref="G15:H15"/>
    <mergeCell ref="C47:E48"/>
    <mergeCell ref="B47:B48"/>
    <mergeCell ref="B22:B23"/>
    <mergeCell ref="B41:L41"/>
    <mergeCell ref="B54:L54"/>
    <mergeCell ref="C64:E64"/>
    <mergeCell ref="C16:E16"/>
    <mergeCell ref="C18:E18"/>
    <mergeCell ref="C17:E17"/>
    <mergeCell ref="F16:F17"/>
    <mergeCell ref="J25:K25"/>
    <mergeCell ref="F64:H64"/>
    <mergeCell ref="F62:H62"/>
    <mergeCell ref="F39:H39"/>
    <mergeCell ref="I64:L64"/>
    <mergeCell ref="I61:L61"/>
    <mergeCell ref="I56:L56"/>
    <mergeCell ref="J29:K29"/>
    <mergeCell ref="F49:H50"/>
    <mergeCell ref="I37:L38"/>
    <mergeCell ref="I39:L39"/>
    <mergeCell ref="I42:L42"/>
    <mergeCell ref="I45:L46"/>
    <mergeCell ref="I62:L62"/>
    <mergeCell ref="F56:H56"/>
    <mergeCell ref="F51:H52"/>
    <mergeCell ref="F45:H46"/>
    <mergeCell ref="G16:H17"/>
    <mergeCell ref="H24:I24"/>
    <mergeCell ref="F61:H61"/>
    <mergeCell ref="I49:L50"/>
    <mergeCell ref="I47:L48"/>
    <mergeCell ref="I31:L31"/>
    <mergeCell ref="F32:H33"/>
    <mergeCell ref="J28:K28"/>
    <mergeCell ref="I63:L63"/>
    <mergeCell ref="F42:H42"/>
    <mergeCell ref="F58:H58"/>
    <mergeCell ref="I36:L36"/>
    <mergeCell ref="I55:L55"/>
    <mergeCell ref="F57:H57"/>
    <mergeCell ref="I51:L52"/>
    <mergeCell ref="F55:H55"/>
    <mergeCell ref="I57:L57"/>
    <mergeCell ref="I58:L58"/>
    <mergeCell ref="F47:H48"/>
    <mergeCell ref="F63:H63"/>
    <mergeCell ref="G11:H11"/>
    <mergeCell ref="F37:H38"/>
    <mergeCell ref="F36:H36"/>
    <mergeCell ref="I43:L44"/>
    <mergeCell ref="F43:H44"/>
    <mergeCell ref="F34:H34"/>
    <mergeCell ref="F31:H31"/>
    <mergeCell ref="J26:K26"/>
    <mergeCell ref="C25:D25"/>
    <mergeCell ref="C26:D26"/>
    <mergeCell ref="C27:D27"/>
    <mergeCell ref="J27:K27"/>
    <mergeCell ref="G18:H19"/>
    <mergeCell ref="J16:L17"/>
    <mergeCell ref="J18:L19"/>
    <mergeCell ref="I16:I17"/>
    <mergeCell ref="I18:I19"/>
    <mergeCell ref="E22:E23"/>
    <mergeCell ref="C11:E11"/>
    <mergeCell ref="J13:L13"/>
    <mergeCell ref="C13:E13"/>
    <mergeCell ref="G13:H13"/>
    <mergeCell ref="J24:L24"/>
    <mergeCell ref="J23:K23"/>
  </mergeCells>
  <phoneticPr fontId="12" type="noConversion"/>
  <dataValidations xWindow="415" yWindow="688" count="19">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8">
      <formula1>0</formula1>
      <formula2>12</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9">
      <formula1>0</formula1>
      <formula2>12</formula2>
    </dataValidation>
    <dataValidation type="whole" allowBlank="1" showInputMessage="1" showErrorMessage="1" errorTitle="Pozor" error="Součet měsíců v řádcích 66 a 67 nemůže být větší než 12." sqref="F10:F11">
      <formula1>0</formula1>
      <formula2>12</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5:L28 F25:I28 J25:J26 J28 J27:K27">
      <formula1>0</formula1>
      <formula2>12</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4:H64"/>
    <dataValidation allowBlank="1" showInputMessage="1" showErrorMessage="1" prompt="Pro podnikatele, kteří mají podle speciálního zákona část rezerv uložených ve státních dluhopisech." sqref="F58:H58"/>
    <dataValidation allowBlank="1" showInputMessage="1" showErrorMessage="1" prompt="Tento řádek použijete, pokud jste měli příjmy z úroků v zahraničí a sražená daň byla vyšší než ta, kterou stanoví smlouvy o zamezení dvojího zdanění." sqref="F62:H62"/>
    <dataValidation allowBlank="1" showInputMessage="1" showErrorMessage="1" prompt="Do tohoto řádku se uvede sražená daň pouze z příjmů podle § 6 odst. 4 zákona." sqref="F59:H59"/>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0:H60"/>
    <dataValidation allowBlank="1" showInputMessage="1" showErrorMessage="1" prompt="Vyplňují jen podnikatelé, kteří finančnímu úřadu platili zálohy na daň z příjmů." sqref="F56:H56"/>
    <dataValidation allowBlank="1" showInputMessage="1" showErrorMessage="1" prompt="Pro podnikatele, kteří mají se správcem daně stanovenu paušální daň. V praxi jde o velmi řídký jev." sqref="F57:H57"/>
    <dataValidation allowBlank="1" showInputMessage="1" showErrorMessage="1" prompt="Částka se dopočítá automaticky. " sqref="H8 G8:G13 H12:H13"/>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2">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3">
      <formula1>12</formula1>
    </dataValidation>
    <dataValidation allowBlank="1" showInputMessage="1" showErrorMessage="1" prompt="Zde se uvádí úhrn vyplacených měsíčních daňových bonusů od zaměstnavatele. Údaje najdete na potvrzení ze mzdové účtárny" sqref="F37:H38"/>
    <dataValidation allowBlank="1" showInputMessage="1" showErrorMessage="1" prompt="Toto se vztahuje k dodatečnému daňovému přiznání" sqref="F42:H52"/>
    <dataValidation type="whole" operator="lessThanOrEqual" allowBlank="1" showInputMessage="1" showErrorMessage="1" sqref="F7 F14:F15">
      <formula1>12</formula1>
    </dataValidation>
    <dataValidation allowBlank="1" showInputMessage="1" showErrorMessage="1" errorTitle="Chybná hodnota" error="Max. 11 000 Kč" prompt="Uveďte uplatňovanou slevu za umístění dítěte v zařízení péče o děti předškolního věku (včetně mateřské školy). Do výše prokazatelně vynaložených výdajů, max. 14 600 Kč za každé vyživované dítě ve společně hospodařící domácnosti." sqref="G14:H14"/>
    <dataValidation type="whole" operator="lessThanOrEqual" allowBlank="1" showInputMessage="1" showErrorMessage="1" errorTitle="Chybná hodnota" error="Částka nesmí být vyšší než 5000" prompt="Uveďte uplatňovanou slevu na evidenci tržeb. Výše slevy činí max. 5 000 korun. Slevu lze uplatnit pouze ve zdaňovacím období, ve kterém jste poprvé zaevidoval tržbu, kterou máte podle zákona č. 112/2016 Sb. o evidenci tržeb povinnost evidovat." sqref="G15:H15">
      <formula1>5000</formula1>
    </dataValidation>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9 H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10"/>
  </sheetPr>
  <dimension ref="A1:AJ91"/>
  <sheetViews>
    <sheetView showGridLines="0" zoomScaleNormal="100" workbookViewId="0">
      <selection activeCell="AG5" sqref="AG5:AH5"/>
    </sheetView>
  </sheetViews>
  <sheetFormatPr defaultColWidth="0" defaultRowHeight="10" zeroHeight="1" x14ac:dyDescent="0.2"/>
  <cols>
    <col min="1" max="1" width="2.453125" style="6" customWidth="1"/>
    <col min="2" max="2" width="1" style="6" customWidth="1"/>
    <col min="3" max="3" width="1.7265625" style="6" customWidth="1"/>
    <col min="4" max="18" width="3" style="6" customWidth="1"/>
    <col min="19" max="24" width="2.81640625" style="6" customWidth="1"/>
    <col min="25" max="25" width="3.1796875" style="6" customWidth="1"/>
    <col min="26" max="30" width="2.81640625" style="6" customWidth="1"/>
    <col min="31" max="31" width="2.453125" style="6" customWidth="1"/>
    <col min="32" max="32" width="2.1796875" style="6" customWidth="1"/>
    <col min="33" max="34" width="2.81640625" style="6" customWidth="1"/>
    <col min="35" max="35" width="1.7265625" style="6" customWidth="1"/>
    <col min="36" max="36" width="47.26953125" style="6" hidden="1" customWidth="1"/>
    <col min="37" max="16384" width="3" style="6" hidden="1"/>
  </cols>
  <sheetData>
    <row r="1" spans="1:35" ht="3"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1.5" x14ac:dyDescent="0.25">
      <c r="A2" s="11"/>
      <c r="B2" s="49" t="s">
        <v>103</v>
      </c>
      <c r="C2" s="49"/>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0.5" thickBot="1" x14ac:dyDescent="0.25">
      <c r="A3" s="11"/>
      <c r="B3" s="11" t="s">
        <v>104</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2">
      <c r="A4" s="11"/>
      <c r="B4" s="434" t="s">
        <v>105</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593"/>
      <c r="AG4" s="630"/>
      <c r="AH4" s="631"/>
      <c r="AI4" s="11"/>
    </row>
    <row r="5" spans="1:35" ht="15.75" customHeight="1" x14ac:dyDescent="0.2">
      <c r="A5" s="11"/>
      <c r="B5" s="595" t="s">
        <v>352</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2"/>
      <c r="AG5" s="611"/>
      <c r="AH5" s="612"/>
      <c r="AI5" s="11"/>
    </row>
    <row r="6" spans="1:35" ht="15.75" customHeight="1" x14ac:dyDescent="0.2">
      <c r="A6" s="11"/>
      <c r="B6" s="595" t="s">
        <v>385</v>
      </c>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2"/>
      <c r="AG6" s="611"/>
      <c r="AH6" s="612"/>
      <c r="AI6" s="11"/>
    </row>
    <row r="7" spans="1:35" ht="15.75" customHeight="1" x14ac:dyDescent="0.2">
      <c r="A7" s="11"/>
      <c r="B7" s="595" t="s">
        <v>353</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2"/>
      <c r="AG7" s="611"/>
      <c r="AH7" s="612"/>
      <c r="AI7" s="11"/>
    </row>
    <row r="8" spans="1:35" ht="15.75" customHeight="1" x14ac:dyDescent="0.2">
      <c r="A8" s="11"/>
      <c r="B8" s="595" t="s">
        <v>106</v>
      </c>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2"/>
      <c r="AG8" s="611"/>
      <c r="AH8" s="612"/>
      <c r="AI8" s="11"/>
    </row>
    <row r="9" spans="1:35" ht="22.5" customHeight="1" x14ac:dyDescent="0.2">
      <c r="A9" s="11"/>
      <c r="B9" s="632" t="s">
        <v>354</v>
      </c>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3"/>
      <c r="AG9" s="611"/>
      <c r="AH9" s="612"/>
      <c r="AI9" s="11"/>
    </row>
    <row r="10" spans="1:35" ht="16.5" customHeight="1" x14ac:dyDescent="0.2">
      <c r="A10" s="11"/>
      <c r="B10" s="595" t="s">
        <v>355</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2"/>
      <c r="AG10" s="611"/>
      <c r="AH10" s="612"/>
      <c r="AI10" s="11"/>
    </row>
    <row r="11" spans="1:35" ht="16.5" customHeight="1" x14ac:dyDescent="0.2">
      <c r="A11" s="11"/>
      <c r="B11" s="595" t="s">
        <v>107</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2"/>
      <c r="AG11" s="611"/>
      <c r="AH11" s="612"/>
      <c r="AI11" s="11"/>
    </row>
    <row r="12" spans="1:35" ht="16.5" customHeight="1" x14ac:dyDescent="0.2">
      <c r="A12" s="11"/>
      <c r="B12" s="595" t="s">
        <v>408</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2"/>
      <c r="AG12" s="611"/>
      <c r="AH12" s="612"/>
      <c r="AI12" s="11"/>
    </row>
    <row r="13" spans="1:35" ht="16.5" customHeight="1" x14ac:dyDescent="0.2">
      <c r="A13" s="11"/>
      <c r="B13" s="595" t="s">
        <v>409</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2"/>
      <c r="AG13" s="611"/>
      <c r="AH13" s="612"/>
      <c r="AI13" s="11"/>
    </row>
    <row r="14" spans="1:35" ht="16.5" customHeight="1" x14ac:dyDescent="0.2">
      <c r="A14" s="11"/>
      <c r="B14" s="595" t="s">
        <v>410</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2"/>
      <c r="AG14" s="611"/>
      <c r="AH14" s="612"/>
      <c r="AI14" s="11"/>
    </row>
    <row r="15" spans="1:35" ht="16.5" customHeight="1" x14ac:dyDescent="0.2">
      <c r="A15" s="11"/>
      <c r="B15" s="595" t="s">
        <v>411</v>
      </c>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2"/>
      <c r="AG15" s="611"/>
      <c r="AH15" s="612"/>
      <c r="AI15" s="11"/>
    </row>
    <row r="16" spans="1:35" ht="16.5" customHeight="1" x14ac:dyDescent="0.2">
      <c r="A16" s="11"/>
      <c r="B16" s="595" t="s">
        <v>386</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2"/>
      <c r="AG16" s="493"/>
      <c r="AH16" s="607"/>
      <c r="AI16" s="11"/>
    </row>
    <row r="17" spans="1:36" ht="16.5" customHeight="1" x14ac:dyDescent="0.2">
      <c r="A17" s="11"/>
      <c r="B17" s="595" t="s">
        <v>317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2"/>
      <c r="AG17" s="493"/>
      <c r="AH17" s="607"/>
      <c r="AI17" s="11"/>
    </row>
    <row r="18" spans="1:36" ht="16.5" customHeight="1" x14ac:dyDescent="0.2">
      <c r="A18" s="11"/>
      <c r="B18" s="595" t="s">
        <v>421</v>
      </c>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2"/>
      <c r="AG18" s="493"/>
      <c r="AH18" s="607"/>
      <c r="AI18" s="11"/>
    </row>
    <row r="19" spans="1:36" ht="16.5" customHeight="1" x14ac:dyDescent="0.2">
      <c r="A19" s="11"/>
      <c r="B19" s="595" t="s">
        <v>356</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2"/>
      <c r="AG19" s="493"/>
      <c r="AH19" s="607"/>
      <c r="AI19" s="11"/>
    </row>
    <row r="20" spans="1:36" ht="16.5" customHeight="1" x14ac:dyDescent="0.2">
      <c r="A20" s="11"/>
      <c r="B20" s="595" t="s">
        <v>357</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2"/>
      <c r="AG20" s="493"/>
      <c r="AH20" s="607"/>
      <c r="AI20" s="11"/>
    </row>
    <row r="21" spans="1:36" ht="16.5" customHeight="1" x14ac:dyDescent="0.2">
      <c r="A21" s="11"/>
      <c r="B21" s="595" t="s">
        <v>412</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2"/>
      <c r="AG21" s="493"/>
      <c r="AH21" s="607"/>
      <c r="AI21" s="11"/>
    </row>
    <row r="22" spans="1:36" ht="16.5" customHeight="1" x14ac:dyDescent="0.2">
      <c r="A22" s="11"/>
      <c r="B22" s="595" t="s">
        <v>437</v>
      </c>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2"/>
      <c r="AG22" s="306"/>
      <c r="AH22" s="307"/>
      <c r="AI22" s="11"/>
    </row>
    <row r="23" spans="1:36" ht="16.5" customHeight="1" x14ac:dyDescent="0.2">
      <c r="A23" s="11"/>
      <c r="B23" s="595" t="s">
        <v>438</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2"/>
      <c r="AG23" s="306"/>
      <c r="AH23" s="307"/>
      <c r="AI23" s="11"/>
    </row>
    <row r="24" spans="1:36" ht="16.5" customHeight="1" x14ac:dyDescent="0.2">
      <c r="A24" s="11"/>
      <c r="B24" s="595" t="s">
        <v>108</v>
      </c>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2"/>
      <c r="AG24" s="611"/>
      <c r="AH24" s="612"/>
      <c r="AI24" s="11"/>
    </row>
    <row r="25" spans="1:36" ht="16.5" customHeight="1" thickBot="1" x14ac:dyDescent="0.25">
      <c r="A25" s="11"/>
      <c r="B25" s="627" t="s">
        <v>422</v>
      </c>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9"/>
      <c r="AG25" s="550">
        <f>SUM(AG5:AH24)</f>
        <v>0</v>
      </c>
      <c r="AH25" s="552"/>
      <c r="AI25" s="11"/>
      <c r="AJ25" s="6" t="s">
        <v>140</v>
      </c>
    </row>
    <row r="26" spans="1:36" ht="5.25" customHeight="1" thickBot="1" x14ac:dyDescent="0.25">
      <c r="A26" s="11"/>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11"/>
      <c r="AH26" s="11"/>
      <c r="AI26" s="11"/>
    </row>
    <row r="27" spans="1:36" ht="1.5" customHeight="1" thickBot="1" x14ac:dyDescent="0.25">
      <c r="A27" s="11"/>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6"/>
      <c r="AI27" s="11"/>
    </row>
    <row r="28" spans="1:36" ht="3.75" customHeight="1" thickBot="1" x14ac:dyDescent="0.3">
      <c r="A28" s="11"/>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11"/>
    </row>
    <row r="29" spans="1:36" ht="10.5" customHeight="1" x14ac:dyDescent="0.2">
      <c r="A29" s="11"/>
      <c r="B29" s="216"/>
      <c r="C29" s="217" t="s">
        <v>358</v>
      </c>
      <c r="D29" s="218"/>
      <c r="E29" s="219"/>
      <c r="F29" s="219"/>
      <c r="G29" s="219"/>
      <c r="H29" s="219"/>
      <c r="I29" s="219"/>
      <c r="J29" s="219"/>
      <c r="K29" s="219"/>
      <c r="L29" s="220"/>
      <c r="M29" s="221" t="s">
        <v>359</v>
      </c>
      <c r="N29" s="219"/>
      <c r="O29" s="219"/>
      <c r="P29" s="219"/>
      <c r="Q29" s="219"/>
      <c r="R29" s="219"/>
      <c r="S29" s="222"/>
      <c r="T29" s="222"/>
      <c r="U29" s="222"/>
      <c r="V29" s="221"/>
      <c r="W29" s="221"/>
      <c r="X29" s="221"/>
      <c r="Y29" s="221"/>
      <c r="Z29" s="221"/>
      <c r="AA29" s="221"/>
      <c r="AB29" s="221"/>
      <c r="AC29" s="221"/>
      <c r="AD29" s="221"/>
      <c r="AE29" s="221"/>
      <c r="AF29" s="221"/>
      <c r="AG29" s="221"/>
      <c r="AH29" s="223"/>
      <c r="AI29" s="11"/>
    </row>
    <row r="30" spans="1:36" ht="13.5" customHeight="1" x14ac:dyDescent="0.2">
      <c r="A30" s="11"/>
      <c r="B30" s="224"/>
      <c r="C30" s="202"/>
      <c r="D30" s="203"/>
      <c r="E30" s="203"/>
      <c r="F30" s="203"/>
      <c r="G30" s="203"/>
      <c r="H30" s="203"/>
      <c r="I30" s="203"/>
      <c r="J30" s="203"/>
      <c r="K30" s="203"/>
      <c r="L30" s="210"/>
      <c r="M30" s="239"/>
      <c r="N30" s="237"/>
      <c r="O30" s="203"/>
      <c r="P30" s="203"/>
      <c r="Q30" s="203"/>
      <c r="R30" s="203"/>
      <c r="S30" s="204"/>
      <c r="T30" s="204"/>
      <c r="U30" s="204"/>
      <c r="V30" s="208"/>
      <c r="W30" s="208"/>
      <c r="X30" s="208"/>
      <c r="Y30" s="208"/>
      <c r="Z30" s="208"/>
      <c r="AA30" s="208"/>
      <c r="AB30" s="208"/>
      <c r="AC30" s="208"/>
      <c r="AD30" s="208"/>
      <c r="AE30" s="208"/>
      <c r="AF30" s="208"/>
      <c r="AG30" s="208"/>
      <c r="AH30" s="225"/>
      <c r="AI30" s="11"/>
    </row>
    <row r="31" spans="1:36" ht="10.5" x14ac:dyDescent="0.25">
      <c r="A31" s="11"/>
      <c r="B31" s="226"/>
      <c r="C31" s="204" t="s">
        <v>296</v>
      </c>
      <c r="D31" s="209"/>
      <c r="E31" s="204"/>
      <c r="F31" s="204"/>
      <c r="G31" s="204"/>
      <c r="H31" s="204"/>
      <c r="I31" s="204"/>
      <c r="J31" s="204"/>
      <c r="K31" s="204"/>
      <c r="L31" s="204"/>
      <c r="M31" s="204"/>
      <c r="N31" s="204"/>
      <c r="O31" s="204"/>
      <c r="P31" s="205"/>
      <c r="Q31" s="204"/>
      <c r="R31" s="204"/>
      <c r="S31" s="204"/>
      <c r="T31" s="204"/>
      <c r="U31" s="204"/>
      <c r="V31" s="204"/>
      <c r="W31" s="204"/>
      <c r="X31" s="204"/>
      <c r="Y31" s="204"/>
      <c r="Z31" s="204"/>
      <c r="AA31" s="204"/>
      <c r="AB31" s="204"/>
      <c r="AC31" s="204"/>
      <c r="AD31" s="204"/>
      <c r="AE31" s="204"/>
      <c r="AF31" s="204"/>
      <c r="AG31" s="204"/>
      <c r="AH31" s="227"/>
      <c r="AI31" s="11"/>
    </row>
    <row r="32" spans="1:36" ht="14.25" customHeight="1" x14ac:dyDescent="0.2">
      <c r="A32" s="11"/>
      <c r="B32" s="228"/>
      <c r="C32" s="597"/>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9"/>
      <c r="AH32" s="229"/>
      <c r="AI32" s="11"/>
    </row>
    <row r="33" spans="1:35" x14ac:dyDescent="0.2">
      <c r="A33" s="11"/>
      <c r="B33" s="228"/>
      <c r="C33" s="206" t="s">
        <v>297</v>
      </c>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29"/>
      <c r="AI33" s="11"/>
    </row>
    <row r="34" spans="1:35" ht="15" customHeight="1" x14ac:dyDescent="0.2">
      <c r="A34" s="11"/>
      <c r="B34" s="230"/>
      <c r="C34" s="597"/>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9"/>
      <c r="AH34" s="231"/>
      <c r="AI34" s="11"/>
    </row>
    <row r="35" spans="1:35" ht="9" customHeight="1" x14ac:dyDescent="0.25">
      <c r="A35" s="11"/>
      <c r="B35" s="232"/>
      <c r="C35" s="204" t="s">
        <v>314</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27"/>
      <c r="AI35" s="11"/>
    </row>
    <row r="36" spans="1:35" ht="9" customHeight="1" x14ac:dyDescent="0.25">
      <c r="A36" s="11"/>
      <c r="B36" s="232"/>
      <c r="C36" s="204" t="s">
        <v>299</v>
      </c>
      <c r="D36" s="204"/>
      <c r="E36" s="204"/>
      <c r="F36" s="204"/>
      <c r="G36" s="204"/>
      <c r="H36" s="204"/>
      <c r="I36" s="204"/>
      <c r="J36" s="204"/>
      <c r="K36" s="204"/>
      <c r="L36" s="204"/>
      <c r="M36" s="204"/>
      <c r="N36" s="204"/>
      <c r="O36" s="204"/>
      <c r="P36" s="204"/>
      <c r="Q36" s="204"/>
      <c r="R36" s="204"/>
      <c r="S36" s="204"/>
      <c r="T36" s="204"/>
      <c r="U36" s="204"/>
      <c r="V36" s="204"/>
      <c r="W36" s="207"/>
      <c r="X36" s="207"/>
      <c r="Y36" s="207"/>
      <c r="Z36" s="207"/>
      <c r="AA36" s="207"/>
      <c r="AB36" s="207"/>
      <c r="AC36" s="207"/>
      <c r="AD36" s="207"/>
      <c r="AE36" s="207"/>
      <c r="AF36" s="207"/>
      <c r="AG36" s="204"/>
      <c r="AH36" s="227"/>
      <c r="AI36" s="11"/>
    </row>
    <row r="37" spans="1:35" ht="9" customHeight="1" x14ac:dyDescent="0.2">
      <c r="A37" s="11"/>
      <c r="B37" s="232"/>
      <c r="C37" s="204" t="s">
        <v>298</v>
      </c>
      <c r="D37" s="204"/>
      <c r="E37" s="204"/>
      <c r="F37" s="204"/>
      <c r="G37" s="204"/>
      <c r="H37" s="204"/>
      <c r="I37" s="204"/>
      <c r="J37" s="204"/>
      <c r="K37" s="204"/>
      <c r="L37" s="204"/>
      <c r="M37" s="204"/>
      <c r="N37" s="204"/>
      <c r="O37" s="204"/>
      <c r="P37" s="204"/>
      <c r="Q37" s="204"/>
      <c r="R37" s="204"/>
      <c r="S37" s="204"/>
      <c r="T37" s="204"/>
      <c r="U37" s="204"/>
      <c r="V37" s="204"/>
      <c r="W37" s="207"/>
      <c r="X37" s="207"/>
      <c r="Y37" s="207"/>
      <c r="Z37" s="201"/>
      <c r="AA37" s="201"/>
      <c r="AB37" s="201"/>
      <c r="AC37" s="201"/>
      <c r="AD37" s="201"/>
      <c r="AE37" s="201"/>
      <c r="AF37" s="201"/>
      <c r="AG37" s="204"/>
      <c r="AH37" s="227"/>
      <c r="AI37" s="11"/>
    </row>
    <row r="38" spans="1:35" ht="14.25" customHeight="1" x14ac:dyDescent="0.2">
      <c r="A38" s="11"/>
      <c r="B38" s="232"/>
      <c r="C38" s="608"/>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10"/>
      <c r="AH38" s="227"/>
      <c r="AI38" s="11"/>
    </row>
    <row r="39" spans="1:35" ht="4.5" customHeight="1" thickBot="1" x14ac:dyDescent="0.25">
      <c r="A39" s="11"/>
      <c r="B39" s="233"/>
      <c r="C39" s="234"/>
      <c r="D39" s="234"/>
      <c r="E39" s="234"/>
      <c r="F39" s="234"/>
      <c r="G39" s="234"/>
      <c r="H39" s="234"/>
      <c r="I39" s="234"/>
      <c r="J39" s="234"/>
      <c r="K39" s="234"/>
      <c r="L39" s="234"/>
      <c r="M39" s="234"/>
      <c r="N39" s="234"/>
      <c r="O39" s="234"/>
      <c r="P39" s="234"/>
      <c r="Q39" s="234"/>
      <c r="R39" s="234"/>
      <c r="S39" s="234"/>
      <c r="T39" s="234"/>
      <c r="U39" s="234"/>
      <c r="V39" s="249"/>
      <c r="W39" s="249"/>
      <c r="X39" s="249"/>
      <c r="Y39" s="249"/>
      <c r="Z39" s="249"/>
      <c r="AA39" s="249"/>
      <c r="AB39" s="249"/>
      <c r="AC39" s="249"/>
      <c r="AD39" s="249"/>
      <c r="AE39" s="249"/>
      <c r="AF39" s="249"/>
      <c r="AG39" s="249"/>
      <c r="AH39" s="235"/>
      <c r="AI39" s="11"/>
    </row>
    <row r="40" spans="1:35" ht="4.5" customHeight="1" thickBot="1"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11.25" customHeight="1" x14ac:dyDescent="0.25">
      <c r="A41" s="11"/>
      <c r="B41" s="250"/>
      <c r="C41" s="253" t="s">
        <v>316</v>
      </c>
      <c r="D41" s="252"/>
      <c r="E41" s="252"/>
      <c r="F41" s="252"/>
      <c r="G41" s="252"/>
      <c r="H41" s="252"/>
      <c r="I41" s="252"/>
      <c r="J41" s="252"/>
      <c r="K41" s="252"/>
      <c r="L41" s="252"/>
      <c r="M41" s="252"/>
      <c r="N41" s="252"/>
      <c r="O41" s="220"/>
      <c r="P41" s="220"/>
      <c r="Q41" s="220"/>
      <c r="R41" s="220"/>
      <c r="S41" s="220"/>
      <c r="T41" s="220"/>
      <c r="U41" s="220"/>
      <c r="V41" s="220"/>
      <c r="W41" s="220"/>
      <c r="X41" s="220"/>
      <c r="Y41" s="220"/>
      <c r="Z41" s="220"/>
      <c r="AA41" s="220"/>
      <c r="AB41" s="220"/>
      <c r="AC41" s="220"/>
      <c r="AD41" s="220"/>
      <c r="AE41" s="220"/>
      <c r="AF41" s="220"/>
      <c r="AG41" s="220"/>
      <c r="AH41" s="251"/>
      <c r="AI41" s="11"/>
    </row>
    <row r="42" spans="1:35" ht="9" customHeight="1" x14ac:dyDescent="0.2">
      <c r="A42" s="11"/>
      <c r="B42" s="232"/>
      <c r="C42" s="204"/>
      <c r="D42" s="204"/>
      <c r="E42" s="204"/>
      <c r="F42" s="204"/>
      <c r="G42" s="204"/>
      <c r="H42" s="204"/>
      <c r="I42" s="204"/>
      <c r="J42" s="204"/>
      <c r="K42" s="204"/>
      <c r="L42" s="204"/>
      <c r="M42" s="204"/>
      <c r="N42" s="204"/>
      <c r="O42" s="204"/>
      <c r="P42" s="204"/>
      <c r="Q42" s="204"/>
      <c r="R42" s="204"/>
      <c r="S42" s="204"/>
      <c r="T42" s="204"/>
      <c r="U42" s="204"/>
      <c r="V42" s="600" t="s">
        <v>300</v>
      </c>
      <c r="W42" s="600"/>
      <c r="X42" s="600"/>
      <c r="Y42" s="600"/>
      <c r="Z42" s="600"/>
      <c r="AA42" s="600"/>
      <c r="AB42" s="600"/>
      <c r="AC42" s="600"/>
      <c r="AD42" s="600"/>
      <c r="AE42" s="600"/>
      <c r="AF42" s="600"/>
      <c r="AG42" s="600"/>
      <c r="AH42" s="227"/>
      <c r="AI42" s="11"/>
    </row>
    <row r="43" spans="1:35" ht="9" customHeight="1" x14ac:dyDescent="0.2">
      <c r="A43" s="11"/>
      <c r="B43" s="232"/>
      <c r="C43" s="204" t="s">
        <v>4</v>
      </c>
      <c r="D43" s="204"/>
      <c r="E43" s="204"/>
      <c r="F43" s="204"/>
      <c r="G43" s="204"/>
      <c r="H43" s="204"/>
      <c r="I43" s="204"/>
      <c r="J43" s="204"/>
      <c r="K43" s="204"/>
      <c r="L43" s="204"/>
      <c r="M43" s="204"/>
      <c r="N43" s="204"/>
      <c r="O43" s="204"/>
      <c r="P43" s="204"/>
      <c r="Q43" s="204"/>
      <c r="R43" s="204"/>
      <c r="S43" s="204"/>
      <c r="T43" s="204"/>
      <c r="U43" s="204"/>
      <c r="V43" s="600" t="s">
        <v>301</v>
      </c>
      <c r="W43" s="600"/>
      <c r="X43" s="600"/>
      <c r="Y43" s="600"/>
      <c r="Z43" s="600"/>
      <c r="AA43" s="600"/>
      <c r="AB43" s="600"/>
      <c r="AC43" s="600"/>
      <c r="AD43" s="600"/>
      <c r="AE43" s="600"/>
      <c r="AF43" s="600"/>
      <c r="AG43" s="600"/>
      <c r="AH43" s="227"/>
      <c r="AI43" s="11"/>
    </row>
    <row r="44" spans="1:35" ht="14.25" customHeight="1" x14ac:dyDescent="0.2">
      <c r="A44" s="11"/>
      <c r="B44" s="232"/>
      <c r="C44" s="240"/>
      <c r="D44" s="244">
        <f>'DAP1'!Z16</f>
        <v>0</v>
      </c>
      <c r="E44" s="245">
        <f>'DAP1'!AA16</f>
        <v>0</v>
      </c>
      <c r="F44" s="245">
        <f>'DAP1'!AB16</f>
        <v>0</v>
      </c>
      <c r="G44" s="245">
        <f>'DAP1'!AC16</f>
        <v>0</v>
      </c>
      <c r="H44" s="245">
        <f>'DAP1'!AD16</f>
        <v>0</v>
      </c>
      <c r="I44" s="245">
        <f>'DAP1'!AE16</f>
        <v>0</v>
      </c>
      <c r="J44" s="245">
        <f>'DAP1'!AF16</f>
        <v>0</v>
      </c>
      <c r="K44" s="246">
        <f>'DAP1'!AG16</f>
        <v>0</v>
      </c>
      <c r="L44" s="600" t="s">
        <v>302</v>
      </c>
      <c r="M44" s="600"/>
      <c r="N44" s="600"/>
      <c r="O44" s="600"/>
      <c r="P44" s="600"/>
      <c r="Q44" s="600"/>
      <c r="R44" s="600"/>
      <c r="S44" s="600"/>
      <c r="T44" s="600"/>
      <c r="U44" s="600"/>
      <c r="V44" s="211"/>
      <c r="W44" s="248"/>
      <c r="X44" s="248"/>
      <c r="Y44" s="248"/>
      <c r="Z44" s="248"/>
      <c r="AA44" s="248"/>
      <c r="AB44" s="248"/>
      <c r="AC44" s="248"/>
      <c r="AD44" s="248"/>
      <c r="AE44" s="248"/>
      <c r="AF44" s="248"/>
      <c r="AG44" s="212"/>
      <c r="AH44" s="227"/>
      <c r="AI44" s="11"/>
    </row>
    <row r="45" spans="1:35" ht="14.25" customHeight="1" x14ac:dyDescent="0.2">
      <c r="A45" s="11"/>
      <c r="B45" s="232"/>
      <c r="C45" s="204"/>
      <c r="D45" s="204"/>
      <c r="E45" s="204"/>
      <c r="F45" s="204"/>
      <c r="G45" s="204"/>
      <c r="H45" s="204"/>
      <c r="I45" s="204"/>
      <c r="J45" s="209"/>
      <c r="K45" s="238"/>
      <c r="L45" s="615" t="s">
        <v>303</v>
      </c>
      <c r="M45" s="615"/>
      <c r="N45" s="615"/>
      <c r="O45" s="615"/>
      <c r="P45" s="615"/>
      <c r="Q45" s="615"/>
      <c r="R45" s="615"/>
      <c r="S45" s="615"/>
      <c r="T45" s="615"/>
      <c r="U45" s="615"/>
      <c r="V45" s="213"/>
      <c r="W45" s="214"/>
      <c r="X45" s="214"/>
      <c r="Y45" s="214"/>
      <c r="Z45" s="214"/>
      <c r="AA45" s="214"/>
      <c r="AB45" s="214"/>
      <c r="AC45" s="214"/>
      <c r="AD45" s="214"/>
      <c r="AE45" s="214"/>
      <c r="AF45" s="214"/>
      <c r="AG45" s="215"/>
      <c r="AH45" s="227"/>
      <c r="AI45" s="11"/>
    </row>
    <row r="46" spans="1:35" ht="4" customHeight="1" thickBot="1" x14ac:dyDescent="0.25">
      <c r="A46" s="11"/>
      <c r="B46" s="233"/>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5"/>
      <c r="AI46" s="11"/>
    </row>
    <row r="47" spans="1:35" ht="6" customHeight="1" x14ac:dyDescent="0.25">
      <c r="A47" s="11"/>
      <c r="B47" s="11"/>
      <c r="C47" s="11"/>
      <c r="D47" s="11"/>
      <c r="E47" s="11"/>
      <c r="F47" s="11"/>
      <c r="G47" s="11"/>
      <c r="H47" s="11"/>
      <c r="I47" s="11"/>
      <c r="J47" s="11"/>
      <c r="K47" s="11"/>
      <c r="L47" s="11"/>
      <c r="M47" s="11"/>
      <c r="N47" s="48"/>
      <c r="O47" s="11"/>
      <c r="P47" s="11"/>
      <c r="Q47" s="11"/>
      <c r="R47" s="11"/>
      <c r="S47" s="11"/>
      <c r="T47" s="11"/>
      <c r="U47" s="11"/>
      <c r="V47" s="11"/>
      <c r="W47" s="11"/>
      <c r="X47" s="11"/>
      <c r="Y47" s="11"/>
      <c r="Z47" s="11"/>
      <c r="AA47" s="11"/>
      <c r="AB47" s="11"/>
      <c r="AC47" s="11"/>
      <c r="AD47" s="11"/>
      <c r="AE47" s="11"/>
      <c r="AF47" s="11"/>
      <c r="AG47" s="11"/>
      <c r="AH47" s="11"/>
      <c r="AI47" s="11"/>
    </row>
    <row r="48" spans="1:35" x14ac:dyDescent="0.2">
      <c r="A48" s="254"/>
      <c r="B48" s="602" t="s">
        <v>305</v>
      </c>
      <c r="C48" s="602"/>
      <c r="D48" s="61" t="s">
        <v>304</v>
      </c>
      <c r="E48" s="61"/>
      <c r="F48" s="61"/>
      <c r="G48" s="61"/>
      <c r="H48" s="61"/>
      <c r="I48" s="61"/>
      <c r="J48" s="61"/>
      <c r="K48" s="61"/>
      <c r="L48" s="61"/>
      <c r="M48" s="61"/>
      <c r="N48" s="61"/>
      <c r="O48" s="61"/>
      <c r="P48" s="61"/>
      <c r="Q48" s="61"/>
      <c r="R48" s="61"/>
      <c r="S48" s="11"/>
      <c r="T48" s="11"/>
      <c r="U48" s="11"/>
      <c r="V48" s="11"/>
      <c r="W48" s="11"/>
      <c r="X48" s="47"/>
      <c r="Y48" s="11"/>
      <c r="Z48" s="622"/>
      <c r="AA48" s="622"/>
      <c r="AB48" s="622"/>
      <c r="AC48" s="622"/>
      <c r="AD48" s="622"/>
      <c r="AE48" s="622"/>
      <c r="AF48" s="622"/>
      <c r="AG48" s="11"/>
      <c r="AH48" s="11"/>
      <c r="AI48" s="11"/>
    </row>
    <row r="49" spans="1:36" ht="6" customHeight="1" x14ac:dyDescent="0.2">
      <c r="A49" s="254"/>
      <c r="B49" s="605" t="s">
        <v>306</v>
      </c>
      <c r="C49" s="605"/>
      <c r="D49" s="623" t="s">
        <v>360</v>
      </c>
      <c r="E49" s="624"/>
      <c r="F49" s="624"/>
      <c r="G49" s="624"/>
      <c r="H49" s="624"/>
      <c r="I49" s="624"/>
      <c r="J49" s="624"/>
      <c r="K49" s="624"/>
      <c r="L49" s="624"/>
      <c r="M49" s="624"/>
      <c r="N49" s="624"/>
      <c r="O49" s="624"/>
      <c r="P49" s="624"/>
      <c r="Q49" s="624"/>
      <c r="R49" s="624"/>
      <c r="S49" s="11"/>
      <c r="T49" s="11"/>
      <c r="U49" s="11"/>
      <c r="V49" s="11"/>
      <c r="W49" s="11"/>
      <c r="X49" s="14"/>
      <c r="Y49" s="11"/>
      <c r="Z49" s="11"/>
      <c r="AA49" s="11"/>
      <c r="AB49" s="11"/>
      <c r="AC49" s="11"/>
      <c r="AD49" s="11"/>
      <c r="AE49" s="11"/>
      <c r="AF49" s="11"/>
      <c r="AG49" s="11"/>
      <c r="AH49" s="11"/>
      <c r="AI49" s="11"/>
    </row>
    <row r="50" spans="1:36" ht="24" customHeight="1" x14ac:dyDescent="0.2">
      <c r="A50" s="255"/>
      <c r="B50" s="605"/>
      <c r="C50" s="605"/>
      <c r="D50" s="624"/>
      <c r="E50" s="624"/>
      <c r="F50" s="624"/>
      <c r="G50" s="624"/>
      <c r="H50" s="624"/>
      <c r="I50" s="624"/>
      <c r="J50" s="624"/>
      <c r="K50" s="624"/>
      <c r="L50" s="624"/>
      <c r="M50" s="624"/>
      <c r="N50" s="624"/>
      <c r="O50" s="624"/>
      <c r="P50" s="624"/>
      <c r="Q50" s="624"/>
      <c r="R50" s="624"/>
      <c r="S50" s="11"/>
      <c r="T50" s="601"/>
      <c r="U50" s="601"/>
      <c r="V50" s="601"/>
      <c r="W50" s="601"/>
      <c r="X50" s="601"/>
      <c r="Y50" s="601"/>
      <c r="Z50" s="601"/>
      <c r="AA50" s="601"/>
      <c r="AB50" s="601"/>
      <c r="AC50" s="601"/>
      <c r="AD50" s="601"/>
      <c r="AE50" s="601"/>
      <c r="AF50" s="601"/>
      <c r="AG50" s="601"/>
      <c r="AH50" s="601"/>
      <c r="AI50" s="11"/>
    </row>
    <row r="51" spans="1:36" ht="19.5" customHeight="1" x14ac:dyDescent="0.2">
      <c r="A51" s="255"/>
      <c r="B51" s="605" t="s">
        <v>361</v>
      </c>
      <c r="C51" s="605"/>
      <c r="D51" s="623" t="s">
        <v>362</v>
      </c>
      <c r="E51" s="623"/>
      <c r="F51" s="623"/>
      <c r="G51" s="623"/>
      <c r="H51" s="623"/>
      <c r="I51" s="623"/>
      <c r="J51" s="623"/>
      <c r="K51" s="623"/>
      <c r="L51" s="623"/>
      <c r="M51" s="623"/>
      <c r="N51" s="623"/>
      <c r="O51" s="623"/>
      <c r="P51" s="623"/>
      <c r="Q51" s="623"/>
      <c r="R51" s="623"/>
      <c r="S51" s="11"/>
      <c r="T51" s="308"/>
      <c r="U51" s="308"/>
      <c r="V51" s="308"/>
      <c r="W51" s="308"/>
      <c r="X51" s="308"/>
      <c r="Y51" s="308"/>
      <c r="Z51" s="308"/>
      <c r="AA51" s="308"/>
      <c r="AB51" s="308"/>
      <c r="AC51" s="308"/>
      <c r="AD51" s="308"/>
      <c r="AE51" s="308"/>
      <c r="AF51" s="308"/>
      <c r="AG51" s="308"/>
      <c r="AH51" s="308"/>
      <c r="AI51" s="11"/>
    </row>
    <row r="52" spans="1:36" ht="10.5" customHeight="1" x14ac:dyDescent="0.2">
      <c r="A52" s="255"/>
      <c r="B52" s="605" t="s">
        <v>440</v>
      </c>
      <c r="C52" s="605"/>
      <c r="D52" s="623" t="s">
        <v>439</v>
      </c>
      <c r="E52" s="623"/>
      <c r="F52" s="623"/>
      <c r="G52" s="623"/>
      <c r="H52" s="623"/>
      <c r="I52" s="623"/>
      <c r="J52" s="623"/>
      <c r="K52" s="623"/>
      <c r="L52" s="623"/>
      <c r="M52" s="623"/>
      <c r="N52" s="623"/>
      <c r="O52" s="623"/>
      <c r="P52" s="623"/>
      <c r="Q52" s="623"/>
      <c r="R52" s="623"/>
      <c r="S52" s="11"/>
      <c r="T52" s="601" t="s">
        <v>119</v>
      </c>
      <c r="U52" s="601"/>
      <c r="V52" s="601"/>
      <c r="W52" s="601"/>
      <c r="X52" s="601"/>
      <c r="Y52" s="601"/>
      <c r="Z52" s="601"/>
      <c r="AA52" s="601"/>
      <c r="AB52" s="601"/>
      <c r="AC52" s="601"/>
      <c r="AD52" s="601"/>
      <c r="AE52" s="601"/>
      <c r="AF52" s="601"/>
      <c r="AG52" s="601"/>
      <c r="AH52" s="601"/>
      <c r="AI52" s="11"/>
    </row>
    <row r="53" spans="1:36" ht="6" customHeight="1" thickBo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6" ht="10.5" x14ac:dyDescent="0.25">
      <c r="A54" s="11"/>
      <c r="B54" s="50"/>
      <c r="C54" s="51"/>
      <c r="D54" s="51"/>
      <c r="E54" s="51"/>
      <c r="F54" s="51"/>
      <c r="G54" s="51"/>
      <c r="H54" s="60" t="s">
        <v>111</v>
      </c>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2"/>
      <c r="AI54" s="11"/>
    </row>
    <row r="55" spans="1:36" ht="4.5" customHeight="1" x14ac:dyDescent="0.2">
      <c r="A55" s="11"/>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5"/>
      <c r="AI55" s="11"/>
    </row>
    <row r="56" spans="1:36" x14ac:dyDescent="0.2">
      <c r="A56" s="11"/>
      <c r="B56" s="53"/>
      <c r="C56" s="54" t="s">
        <v>315</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5"/>
      <c r="AI56" s="11"/>
    </row>
    <row r="57" spans="1:36" ht="14.25" customHeight="1" x14ac:dyDescent="0.2">
      <c r="A57" s="11"/>
      <c r="B57" s="53"/>
      <c r="C57" s="54" t="s">
        <v>112</v>
      </c>
      <c r="D57" s="54"/>
      <c r="E57" s="54"/>
      <c r="F57" s="54"/>
      <c r="G57" s="54"/>
      <c r="H57" s="54"/>
      <c r="I57" s="54"/>
      <c r="J57" s="54"/>
      <c r="K57" s="54"/>
      <c r="L57" s="54"/>
      <c r="M57" s="241"/>
      <c r="N57" s="596" t="str">
        <f>IF('DAP3'!F64&lt;0,ABS('DAP3'!F64),"")</f>
        <v/>
      </c>
      <c r="O57" s="596"/>
      <c r="P57" s="596"/>
      <c r="Q57" s="596"/>
      <c r="R57" s="596"/>
      <c r="S57" s="596"/>
      <c r="T57" s="596"/>
      <c r="U57" s="596"/>
      <c r="V57" s="596"/>
      <c r="W57" s="596"/>
      <c r="X57" s="596"/>
      <c r="Y57" s="596"/>
      <c r="Z57" s="596"/>
      <c r="AA57" s="596"/>
      <c r="AB57" s="596"/>
      <c r="AC57" s="596"/>
      <c r="AD57" s="596"/>
      <c r="AE57" s="54" t="s">
        <v>37</v>
      </c>
      <c r="AF57" s="54"/>
      <c r="AG57" s="54"/>
      <c r="AH57" s="55"/>
      <c r="AI57" s="11"/>
      <c r="AJ57" s="6" t="s">
        <v>141</v>
      </c>
    </row>
    <row r="58" spans="1:36" ht="14.25" customHeight="1" x14ac:dyDescent="0.2">
      <c r="A58" s="11"/>
      <c r="B58" s="53"/>
      <c r="C58" s="54" t="s">
        <v>117</v>
      </c>
      <c r="D58" s="54"/>
      <c r="E58" s="54"/>
      <c r="F58" s="54"/>
      <c r="G58" s="54"/>
      <c r="H58" s="54"/>
      <c r="I58" s="54"/>
      <c r="J58" s="242"/>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6"/>
      <c r="AI58" s="11"/>
      <c r="AJ58" s="6" t="s">
        <v>161</v>
      </c>
    </row>
    <row r="59" spans="1:36" ht="14.25" customHeight="1" x14ac:dyDescent="0.2">
      <c r="A59" s="11"/>
      <c r="B59" s="53"/>
      <c r="C59" s="54" t="s">
        <v>427</v>
      </c>
      <c r="D59" s="54"/>
      <c r="E59" s="54"/>
      <c r="F59" s="54"/>
      <c r="G59" s="54"/>
      <c r="H59" s="54"/>
      <c r="I59" s="54"/>
      <c r="J59" s="54"/>
      <c r="K59" s="243"/>
      <c r="L59" s="616"/>
      <c r="M59" s="616"/>
      <c r="N59" s="616"/>
      <c r="O59" s="616"/>
      <c r="P59" s="616"/>
      <c r="Q59" s="616"/>
      <c r="R59" s="616"/>
      <c r="S59" s="616"/>
      <c r="T59" s="616"/>
      <c r="U59" s="616"/>
      <c r="V59" s="56" t="s">
        <v>113</v>
      </c>
      <c r="W59" s="620"/>
      <c r="X59" s="620"/>
      <c r="Y59" s="620"/>
      <c r="Z59" s="620"/>
      <c r="AA59" s="620"/>
      <c r="AB59" s="620"/>
      <c r="AC59" s="620"/>
      <c r="AD59" s="620"/>
      <c r="AE59" s="620"/>
      <c r="AF59" s="620"/>
      <c r="AG59" s="620"/>
      <c r="AH59" s="621"/>
      <c r="AI59" s="11"/>
    </row>
    <row r="60" spans="1:36" ht="14.25" customHeight="1" x14ac:dyDescent="0.2">
      <c r="A60" s="11"/>
      <c r="B60" s="53"/>
      <c r="C60" s="54" t="s">
        <v>114</v>
      </c>
      <c r="D60" s="54"/>
      <c r="E60" s="54"/>
      <c r="F60" s="617"/>
      <c r="G60" s="617"/>
      <c r="H60" s="617"/>
      <c r="I60" s="617"/>
      <c r="J60" s="617"/>
      <c r="K60" s="617"/>
      <c r="L60" s="617"/>
      <c r="M60" s="617"/>
      <c r="N60" s="617"/>
      <c r="O60" s="617"/>
      <c r="P60" s="617"/>
      <c r="Q60" s="617"/>
      <c r="R60" s="247"/>
      <c r="S60" s="54"/>
      <c r="T60" s="54"/>
      <c r="U60" s="54"/>
      <c r="V60" s="56" t="s">
        <v>115</v>
      </c>
      <c r="W60" s="616"/>
      <c r="X60" s="616"/>
      <c r="Y60" s="616"/>
      <c r="Z60" s="616"/>
      <c r="AA60" s="616"/>
      <c r="AB60" s="616"/>
      <c r="AC60" s="616"/>
      <c r="AD60" s="616"/>
      <c r="AE60" s="616"/>
      <c r="AF60" s="616"/>
      <c r="AG60" s="616"/>
      <c r="AH60" s="619"/>
      <c r="AI60" s="11"/>
    </row>
    <row r="61" spans="1:36" ht="14.25" customHeight="1" x14ac:dyDescent="0.2">
      <c r="A61" s="11"/>
      <c r="B61" s="53"/>
      <c r="C61" s="54" t="s">
        <v>116</v>
      </c>
      <c r="D61" s="54"/>
      <c r="E61" s="54"/>
      <c r="F61" s="243"/>
      <c r="G61" s="616"/>
      <c r="H61" s="616"/>
      <c r="I61" s="616"/>
      <c r="J61" s="616"/>
      <c r="K61" s="616"/>
      <c r="L61" s="616"/>
      <c r="M61" s="616"/>
      <c r="N61" s="616"/>
      <c r="O61" s="616"/>
      <c r="P61" s="54"/>
      <c r="Q61" s="54"/>
      <c r="R61" s="54"/>
      <c r="S61" s="54"/>
      <c r="T61" s="54"/>
      <c r="U61" s="54"/>
      <c r="V61" s="56" t="s">
        <v>118</v>
      </c>
      <c r="W61" s="603"/>
      <c r="X61" s="603"/>
      <c r="Y61" s="603"/>
      <c r="Z61" s="603"/>
      <c r="AA61" s="603"/>
      <c r="AB61" s="603"/>
      <c r="AC61" s="603"/>
      <c r="AD61" s="603"/>
      <c r="AE61" s="603"/>
      <c r="AF61" s="603"/>
      <c r="AG61" s="603"/>
      <c r="AH61" s="604"/>
      <c r="AI61" s="11"/>
    </row>
    <row r="62" spans="1:36" ht="14.25" customHeight="1" x14ac:dyDescent="0.2">
      <c r="A62" s="11"/>
      <c r="B62" s="53"/>
      <c r="C62" s="54" t="s">
        <v>109</v>
      </c>
      <c r="D62" s="606"/>
      <c r="E62" s="606"/>
      <c r="F62" s="606"/>
      <c r="G62" s="606"/>
      <c r="H62" s="606"/>
      <c r="I62" s="606"/>
      <c r="J62" s="54" t="s">
        <v>110</v>
      </c>
      <c r="K62" s="618">
        <f ca="1">TODAY()</f>
        <v>44242</v>
      </c>
      <c r="L62" s="618"/>
      <c r="M62" s="618"/>
      <c r="N62" s="618"/>
      <c r="O62" s="594" t="s">
        <v>369</v>
      </c>
      <c r="P62" s="594"/>
      <c r="Q62" s="594"/>
      <c r="R62" s="594"/>
      <c r="S62" s="594"/>
      <c r="T62" s="594"/>
      <c r="U62" s="594"/>
      <c r="V62" s="594"/>
      <c r="W62" s="594"/>
      <c r="X62" s="594"/>
      <c r="Y62" s="594"/>
      <c r="Z62" s="594"/>
      <c r="AA62" s="270"/>
      <c r="AB62" s="270"/>
      <c r="AC62" s="270"/>
      <c r="AD62" s="270"/>
      <c r="AE62" s="270"/>
      <c r="AF62" s="270"/>
      <c r="AG62" s="270"/>
      <c r="AH62" s="271"/>
      <c r="AI62" s="11"/>
    </row>
    <row r="63" spans="1:36" ht="10.5" thickBot="1" x14ac:dyDescent="0.25">
      <c r="A63" s="11"/>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9"/>
      <c r="AI63" s="11"/>
    </row>
    <row r="64" spans="1:36" ht="3.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row>
    <row r="65" spans="1:35" ht="13.5" hidden="1" customHeight="1" x14ac:dyDescent="0.25">
      <c r="A65" s="11"/>
      <c r="B65" s="614"/>
      <c r="C65" s="614"/>
      <c r="D65" s="614"/>
      <c r="E65" s="614"/>
      <c r="F65" s="614"/>
      <c r="G65" s="614"/>
      <c r="H65" s="614"/>
      <c r="I65" s="614"/>
      <c r="J65" s="614"/>
      <c r="K65" s="614"/>
      <c r="L65" s="614"/>
      <c r="M65" s="614"/>
      <c r="N65" s="614"/>
      <c r="O65" s="614"/>
      <c r="P65" s="614"/>
      <c r="Q65" s="614"/>
      <c r="R65" s="614"/>
      <c r="S65" s="614"/>
      <c r="T65" s="614"/>
      <c r="U65" s="614"/>
      <c r="V65" s="614"/>
      <c r="W65" s="614"/>
      <c r="X65" s="614"/>
      <c r="Y65" s="614"/>
      <c r="Z65" s="614"/>
      <c r="AA65" s="614"/>
      <c r="AB65" s="614"/>
      <c r="AC65" s="614"/>
      <c r="AD65" s="614"/>
      <c r="AE65" s="614"/>
      <c r="AF65" s="614"/>
      <c r="AG65" s="614"/>
      <c r="AH65" s="614"/>
      <c r="AI65" s="11"/>
    </row>
    <row r="66" spans="1:35" ht="8.15" hidden="1" customHeight="1" x14ac:dyDescent="0.25">
      <c r="A66" s="11"/>
      <c r="B66" s="11"/>
      <c r="C66" s="11"/>
      <c r="D66" s="11"/>
      <c r="E66" s="11"/>
      <c r="F66" s="11"/>
      <c r="G66" s="11"/>
      <c r="H66" s="11"/>
      <c r="I66" s="11"/>
      <c r="J66" s="11"/>
      <c r="K66" s="11"/>
      <c r="L66" s="11"/>
      <c r="M66" s="11"/>
      <c r="N66" s="48"/>
      <c r="O66" s="11"/>
      <c r="P66" s="11"/>
      <c r="Q66" s="11"/>
      <c r="R66" s="11"/>
      <c r="S66" s="11"/>
      <c r="T66" s="11"/>
      <c r="U66" s="11"/>
      <c r="V66" s="11"/>
      <c r="W66" s="11"/>
      <c r="X66" s="11"/>
      <c r="Y66" s="11"/>
      <c r="Z66" s="11"/>
      <c r="AA66" s="11"/>
      <c r="AB66" s="11"/>
      <c r="AC66" s="11"/>
      <c r="AD66" s="11"/>
      <c r="AE66" s="11"/>
      <c r="AF66" s="11"/>
      <c r="AG66" s="11"/>
      <c r="AH66" s="11"/>
      <c r="AI66" s="11"/>
    </row>
    <row r="67" spans="1:35" ht="8.15" hidden="1" customHeight="1" x14ac:dyDescent="0.25">
      <c r="A67" s="11"/>
      <c r="B67" s="11"/>
      <c r="C67" s="11"/>
      <c r="D67" s="11"/>
      <c r="E67" s="11"/>
      <c r="F67" s="11"/>
      <c r="G67" s="11"/>
      <c r="H67" s="11"/>
      <c r="I67" s="11"/>
      <c r="J67" s="11"/>
      <c r="K67" s="11"/>
      <c r="L67" s="11"/>
      <c r="M67" s="11"/>
      <c r="N67" s="48"/>
      <c r="O67" s="11"/>
      <c r="P67" s="11"/>
      <c r="Q67" s="11"/>
      <c r="R67" s="11"/>
      <c r="S67" s="11"/>
      <c r="T67" s="11"/>
      <c r="U67" s="11"/>
      <c r="V67" s="11"/>
      <c r="W67" s="11"/>
      <c r="X67" s="11"/>
      <c r="Y67" s="11"/>
      <c r="Z67" s="11"/>
      <c r="AA67" s="11"/>
      <c r="AB67" s="11"/>
      <c r="AC67" s="11"/>
      <c r="AD67" s="11"/>
      <c r="AE67" s="11"/>
      <c r="AF67" s="11"/>
      <c r="AG67" s="11"/>
      <c r="AH67" s="11"/>
      <c r="AI67" s="11"/>
    </row>
    <row r="68" spans="1:35" ht="8.15" hidden="1" customHeight="1" x14ac:dyDescent="0.25">
      <c r="A68" s="11"/>
      <c r="B68" s="11"/>
      <c r="C68" s="11"/>
      <c r="D68" s="11"/>
      <c r="E68" s="11"/>
      <c r="F68" s="11"/>
      <c r="G68" s="11"/>
      <c r="H68" s="11"/>
      <c r="I68" s="11"/>
      <c r="J68" s="11"/>
      <c r="K68" s="11"/>
      <c r="L68" s="11"/>
      <c r="M68" s="11"/>
      <c r="N68" s="48"/>
      <c r="O68" s="11"/>
      <c r="P68" s="11"/>
      <c r="Q68" s="11"/>
      <c r="R68" s="11"/>
      <c r="S68" s="11"/>
      <c r="T68" s="11"/>
      <c r="U68" s="11"/>
      <c r="V68" s="11"/>
      <c r="W68" s="11"/>
      <c r="X68" s="11"/>
      <c r="Y68" s="11"/>
      <c r="Z68" s="11"/>
      <c r="AA68" s="11"/>
      <c r="AB68" s="11"/>
      <c r="AC68" s="11"/>
      <c r="AD68" s="11"/>
      <c r="AE68" s="11"/>
      <c r="AF68" s="11"/>
      <c r="AG68" s="11"/>
      <c r="AH68" s="11"/>
      <c r="AI68" s="11"/>
    </row>
    <row r="69" spans="1:35" ht="8.15" hidden="1" customHeight="1" x14ac:dyDescent="0.25">
      <c r="A69" s="11"/>
      <c r="B69" s="11"/>
      <c r="C69" s="11"/>
      <c r="D69" s="11"/>
      <c r="E69" s="11"/>
      <c r="F69" s="11"/>
      <c r="G69" s="11"/>
      <c r="H69" s="11"/>
      <c r="I69" s="11"/>
      <c r="J69" s="11"/>
      <c r="K69" s="11"/>
      <c r="L69" s="11"/>
      <c r="M69" s="11"/>
      <c r="N69" s="48"/>
      <c r="O69" s="11"/>
      <c r="P69" s="11"/>
      <c r="Q69" s="11"/>
      <c r="R69" s="11"/>
      <c r="S69" s="11"/>
      <c r="T69" s="11"/>
      <c r="U69" s="11"/>
      <c r="V69" s="11"/>
      <c r="W69" s="11"/>
      <c r="X69" s="11"/>
      <c r="Y69" s="11"/>
      <c r="Z69" s="11"/>
      <c r="AA69" s="11"/>
      <c r="AB69" s="11"/>
      <c r="AC69" s="11"/>
      <c r="AD69" s="11"/>
      <c r="AE69" s="11"/>
      <c r="AF69" s="11"/>
      <c r="AG69" s="11"/>
      <c r="AH69" s="11"/>
      <c r="AI69" s="11"/>
    </row>
    <row r="70" spans="1:35" ht="8.15" hidden="1" customHeight="1" x14ac:dyDescent="0.25">
      <c r="A70" s="11"/>
      <c r="B70" s="11"/>
      <c r="C70" s="11"/>
      <c r="D70" s="11"/>
      <c r="E70" s="11"/>
      <c r="F70" s="11"/>
      <c r="G70" s="11"/>
      <c r="H70" s="11"/>
      <c r="I70" s="11"/>
      <c r="J70" s="11"/>
      <c r="K70" s="11"/>
      <c r="L70" s="11"/>
      <c r="M70" s="11"/>
      <c r="N70" s="48"/>
      <c r="O70" s="11"/>
      <c r="P70" s="11"/>
      <c r="Q70" s="11"/>
      <c r="R70" s="11"/>
      <c r="S70" s="11"/>
      <c r="T70" s="11"/>
      <c r="U70" s="11"/>
      <c r="V70" s="11"/>
      <c r="W70" s="11"/>
      <c r="X70" s="11"/>
      <c r="Y70" s="11"/>
      <c r="Z70" s="11"/>
      <c r="AA70" s="11"/>
      <c r="AB70" s="11"/>
      <c r="AC70" s="11"/>
      <c r="AD70" s="11"/>
      <c r="AE70" s="11"/>
      <c r="AF70" s="11"/>
      <c r="AG70" s="11"/>
      <c r="AH70" s="11"/>
      <c r="AI70" s="11"/>
    </row>
    <row r="71" spans="1:35" ht="8.15" hidden="1" customHeight="1" x14ac:dyDescent="0.25">
      <c r="A71" s="11"/>
      <c r="B71" s="11"/>
      <c r="C71" s="11"/>
      <c r="D71" s="11"/>
      <c r="E71" s="11"/>
      <c r="F71" s="11"/>
      <c r="G71" s="11"/>
      <c r="H71" s="11"/>
      <c r="I71" s="11"/>
      <c r="J71" s="11"/>
      <c r="K71" s="11"/>
      <c r="L71" s="11"/>
      <c r="M71" s="11"/>
      <c r="N71" s="48"/>
      <c r="O71" s="11"/>
      <c r="P71" s="11"/>
      <c r="Q71" s="11"/>
      <c r="R71" s="11"/>
      <c r="S71" s="11"/>
      <c r="T71" s="11"/>
      <c r="U71" s="11"/>
      <c r="V71" s="11"/>
      <c r="W71" s="11"/>
      <c r="X71" s="11"/>
      <c r="Y71" s="11"/>
      <c r="Z71" s="11"/>
      <c r="AA71" s="11"/>
      <c r="AB71" s="11"/>
      <c r="AC71" s="11"/>
      <c r="AD71" s="11"/>
      <c r="AE71" s="11"/>
      <c r="AF71" s="11"/>
      <c r="AG71" s="11"/>
      <c r="AH71" s="11"/>
      <c r="AI71" s="11"/>
    </row>
    <row r="72" spans="1:35" ht="5.25" hidden="1" customHeight="1" x14ac:dyDescent="0.25">
      <c r="A72" s="11"/>
      <c r="B72" s="11"/>
      <c r="C72" s="11"/>
      <c r="D72" s="11"/>
      <c r="E72" s="11"/>
      <c r="F72" s="11"/>
      <c r="G72" s="11"/>
      <c r="H72" s="11"/>
      <c r="I72" s="11"/>
      <c r="J72" s="11"/>
      <c r="K72" s="11"/>
      <c r="L72" s="11"/>
      <c r="M72" s="11"/>
      <c r="N72" s="48"/>
      <c r="O72" s="11"/>
      <c r="P72" s="11"/>
      <c r="Q72" s="11"/>
      <c r="R72" s="11"/>
      <c r="S72" s="11"/>
      <c r="T72" s="11"/>
      <c r="U72" s="11"/>
      <c r="V72" s="11"/>
      <c r="W72" s="11"/>
      <c r="X72" s="11"/>
      <c r="Y72" s="11"/>
      <c r="Z72" s="11"/>
      <c r="AA72" s="11"/>
      <c r="AB72" s="11"/>
      <c r="AC72" s="11"/>
      <c r="AD72" s="11"/>
      <c r="AE72" s="11"/>
      <c r="AF72" s="11"/>
      <c r="AG72" s="11"/>
      <c r="AH72" s="11"/>
      <c r="AI72" s="11"/>
    </row>
    <row r="73" spans="1:35" ht="2.25" customHeight="1" x14ac:dyDescent="0.25">
      <c r="A73" s="613"/>
      <c r="B73" s="613"/>
      <c r="C73" s="61"/>
      <c r="D73" s="11"/>
      <c r="E73" s="11"/>
      <c r="F73" s="11"/>
      <c r="G73" s="11"/>
      <c r="H73" s="11"/>
      <c r="I73" s="11"/>
      <c r="J73" s="11"/>
      <c r="K73" s="11"/>
      <c r="L73" s="11"/>
      <c r="M73" s="11"/>
      <c r="N73" s="48"/>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2">
      <c r="A74" s="613"/>
      <c r="B74" s="613"/>
      <c r="C74" s="6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5" ht="9" hidden="1" customHeight="1" x14ac:dyDescent="0.2">
      <c r="A75" s="61"/>
      <c r="B75" s="61"/>
      <c r="C75" s="6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5" ht="9" hidden="1" customHeight="1" x14ac:dyDescent="0.2">
      <c r="A76" s="61"/>
      <c r="B76" s="61"/>
      <c r="C76" s="61"/>
      <c r="D76" s="11"/>
      <c r="E76" s="11"/>
      <c r="F76" s="11"/>
      <c r="G76" s="11"/>
      <c r="H76" s="11"/>
      <c r="I76" s="11"/>
      <c r="J76" s="11"/>
      <c r="K76" s="11"/>
      <c r="L76" s="11"/>
      <c r="M76" s="11"/>
      <c r="N76" s="11"/>
      <c r="O76" s="11"/>
      <c r="P76" s="11"/>
      <c r="Q76" s="11"/>
      <c r="R76" s="11"/>
      <c r="S76" s="11"/>
      <c r="T76" s="11"/>
      <c r="U76" s="11"/>
      <c r="V76" s="11"/>
      <c r="W76" s="236"/>
      <c r="X76" s="11"/>
      <c r="Y76" s="11"/>
      <c r="Z76" s="11"/>
      <c r="AA76" s="11"/>
      <c r="AB76" s="11"/>
      <c r="AC76" s="11"/>
      <c r="AD76" s="11"/>
      <c r="AE76" s="11"/>
      <c r="AF76" s="11"/>
      <c r="AG76" s="11"/>
      <c r="AH76" s="11"/>
      <c r="AI76" s="11"/>
    </row>
    <row r="77" spans="1:35"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5" ht="3.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row>
    <row r="79" spans="1:35" hidden="1" x14ac:dyDescent="0.2"/>
    <row r="80" spans="1:35" hidden="1" x14ac:dyDescent="0.2"/>
    <row r="81" hidden="1" x14ac:dyDescent="0.2"/>
    <row r="82" hidden="1" x14ac:dyDescent="0.2"/>
    <row r="83" hidden="1" x14ac:dyDescent="0.2"/>
    <row r="84" ht="2.25" hidden="1" customHeight="1" x14ac:dyDescent="0.2"/>
    <row r="85" hidden="1" x14ac:dyDescent="0.2"/>
    <row r="86" hidden="1" x14ac:dyDescent="0.2"/>
    <row r="87" hidden="1" x14ac:dyDescent="0.2"/>
    <row r="88" hidden="1" x14ac:dyDescent="0.2"/>
    <row r="89" hidden="1" x14ac:dyDescent="0.2"/>
    <row r="90" hidden="1" x14ac:dyDescent="0.2"/>
    <row r="91" hidden="1" x14ac:dyDescent="0.2"/>
  </sheetData>
  <sheetProtection sheet="1" objects="1" scenarios="1" selectLockedCells="1"/>
  <mergeCells count="74">
    <mergeCell ref="B51:C51"/>
    <mergeCell ref="D51:R51"/>
    <mergeCell ref="B28:AH28"/>
    <mergeCell ref="B17:AF17"/>
    <mergeCell ref="B4:AF4"/>
    <mergeCell ref="B5:AF5"/>
    <mergeCell ref="B6:AF6"/>
    <mergeCell ref="B7:AF7"/>
    <mergeCell ref="AG4:AH4"/>
    <mergeCell ref="AG5:AH5"/>
    <mergeCell ref="AG7:AH7"/>
    <mergeCell ref="AG6:AH6"/>
    <mergeCell ref="B9:AF9"/>
    <mergeCell ref="AG9:AH9"/>
    <mergeCell ref="B8:AF8"/>
    <mergeCell ref="AG8:AH8"/>
    <mergeCell ref="B11:AF11"/>
    <mergeCell ref="B10:AF10"/>
    <mergeCell ref="B14:AF14"/>
    <mergeCell ref="B12:AF12"/>
    <mergeCell ref="AG10:AH10"/>
    <mergeCell ref="AG11:AH11"/>
    <mergeCell ref="B13:AF13"/>
    <mergeCell ref="AG12:AH12"/>
    <mergeCell ref="AG13:AH13"/>
    <mergeCell ref="AG14:AH14"/>
    <mergeCell ref="AG25:AH25"/>
    <mergeCell ref="B24:AF24"/>
    <mergeCell ref="B25:AF25"/>
    <mergeCell ref="AG16:AH16"/>
    <mergeCell ref="AG21:AH21"/>
    <mergeCell ref="B18:AF18"/>
    <mergeCell ref="B19:AF19"/>
    <mergeCell ref="B20:AF20"/>
    <mergeCell ref="B21:AF21"/>
    <mergeCell ref="B22:AF22"/>
    <mergeCell ref="B23:AF23"/>
    <mergeCell ref="AG15:AH15"/>
    <mergeCell ref="AG18:AH18"/>
    <mergeCell ref="AG19:AH19"/>
    <mergeCell ref="AG17:AH17"/>
    <mergeCell ref="B15:AF15"/>
    <mergeCell ref="A74:B74"/>
    <mergeCell ref="A73:B73"/>
    <mergeCell ref="B65:AH65"/>
    <mergeCell ref="L44:U44"/>
    <mergeCell ref="L45:U45"/>
    <mergeCell ref="G61:O61"/>
    <mergeCell ref="L59:U59"/>
    <mergeCell ref="F60:Q60"/>
    <mergeCell ref="K62:N62"/>
    <mergeCell ref="B49:C50"/>
    <mergeCell ref="W60:AH60"/>
    <mergeCell ref="W59:AH59"/>
    <mergeCell ref="Z48:AF48"/>
    <mergeCell ref="D49:R50"/>
    <mergeCell ref="K58:AH58"/>
    <mergeCell ref="D52:R52"/>
    <mergeCell ref="O62:Z62"/>
    <mergeCell ref="B16:AF16"/>
    <mergeCell ref="N57:AD57"/>
    <mergeCell ref="C34:AG34"/>
    <mergeCell ref="V43:AG43"/>
    <mergeCell ref="V42:AG42"/>
    <mergeCell ref="T50:AH50"/>
    <mergeCell ref="B48:C48"/>
    <mergeCell ref="W61:AH61"/>
    <mergeCell ref="B52:C52"/>
    <mergeCell ref="T52:AH52"/>
    <mergeCell ref="D62:I62"/>
    <mergeCell ref="AG20:AH20"/>
    <mergeCell ref="C38:AG38"/>
    <mergeCell ref="C32:AG32"/>
    <mergeCell ref="AG24:AH24"/>
  </mergeCells>
  <phoneticPr fontId="12" type="noConversion"/>
  <dataValidations count="1">
    <dataValidation type="whole" operator="greaterThanOrEqual" allowBlank="1" showInputMessage="1" showErrorMessage="1" errorTitle="Zadejte číslo" prompt="Počet listů přílohy " sqref="AH24 AH8:AH15 AG8:AG24 AG5:AH7">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4:K44 K62"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0" tint="-0.499984740745262"/>
  </sheetPr>
  <dimension ref="A1:AJ49"/>
  <sheetViews>
    <sheetView showGridLines="0" topLeftCell="A7" zoomScaleNormal="100" workbookViewId="0">
      <selection activeCell="T19" sqref="T19:AA19"/>
    </sheetView>
  </sheetViews>
  <sheetFormatPr defaultColWidth="0" defaultRowHeight="10" zeroHeight="1" x14ac:dyDescent="0.2"/>
  <cols>
    <col min="1" max="2" width="1.453125" style="139" customWidth="1"/>
    <col min="3" max="3" width="2.453125" style="139" customWidth="1"/>
    <col min="4" max="4" width="4" style="139" customWidth="1"/>
    <col min="5" max="22" width="2.81640625" style="139" customWidth="1"/>
    <col min="23" max="30" width="2.7265625" style="139" customWidth="1"/>
    <col min="31" max="31" width="2.26953125" style="139" customWidth="1"/>
    <col min="32" max="32" width="2.7265625" style="139" customWidth="1"/>
    <col min="33" max="33" width="1.81640625" style="139" customWidth="1"/>
    <col min="34" max="35" width="2.81640625" style="139" customWidth="1"/>
    <col min="36" max="36" width="1.453125" style="139" customWidth="1"/>
    <col min="37" max="16384" width="0" style="139" hidden="1"/>
  </cols>
  <sheetData>
    <row r="1" spans="1:36" x14ac:dyDescent="0.2">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row>
    <row r="2" spans="1:36" ht="13" x14ac:dyDescent="0.3">
      <c r="A2" s="142"/>
      <c r="B2" s="143" t="s">
        <v>163</v>
      </c>
      <c r="C2" s="142"/>
      <c r="D2" s="142"/>
      <c r="E2" s="142"/>
      <c r="F2" s="142"/>
      <c r="G2" s="142"/>
      <c r="H2" s="142"/>
      <c r="I2" s="142"/>
      <c r="J2" s="142"/>
      <c r="K2" s="142"/>
      <c r="L2" s="142"/>
      <c r="M2" s="142"/>
      <c r="N2" s="142"/>
      <c r="O2" s="142"/>
      <c r="P2" s="142"/>
      <c r="Q2" s="142"/>
      <c r="R2" s="142"/>
      <c r="S2" s="142"/>
      <c r="T2" s="142"/>
      <c r="U2" s="142"/>
      <c r="V2" s="142"/>
      <c r="W2" s="144" t="s">
        <v>185</v>
      </c>
      <c r="X2" s="142"/>
      <c r="Y2" s="142"/>
      <c r="Z2" s="142"/>
      <c r="AA2" s="142"/>
      <c r="AB2" s="142"/>
      <c r="AC2" s="142"/>
      <c r="AD2" s="142"/>
      <c r="AE2" s="142"/>
      <c r="AF2" s="142"/>
      <c r="AG2" s="142"/>
      <c r="AH2" s="142"/>
      <c r="AI2" s="142"/>
      <c r="AJ2" s="142"/>
    </row>
    <row r="3" spans="1:36" ht="12" customHeight="1" x14ac:dyDescent="0.2">
      <c r="A3" s="142"/>
      <c r="B3" s="142" t="s">
        <v>164</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36" ht="12" customHeight="1" x14ac:dyDescent="0.2">
      <c r="A4" s="142"/>
      <c r="B4" s="11" t="s">
        <v>441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row>
    <row r="5" spans="1:36" ht="12" customHeight="1" x14ac:dyDescent="0.2">
      <c r="A5" s="142"/>
      <c r="B5" s="11" t="s">
        <v>387</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row>
    <row r="6" spans="1:36" ht="12" customHeight="1" x14ac:dyDescent="0.2">
      <c r="A6" s="142"/>
      <c r="B6" s="11" t="s">
        <v>413</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row>
    <row r="7" spans="1:36" ht="12" customHeight="1" x14ac:dyDescent="0.2">
      <c r="A7" s="142"/>
      <c r="B7" s="11" t="s">
        <v>318</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36" ht="6.75" customHeight="1"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row>
    <row r="9" spans="1:36" ht="13" x14ac:dyDescent="0.3">
      <c r="A9" s="142"/>
      <c r="B9" s="143" t="s">
        <v>388</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row>
    <row r="10" spans="1:36" ht="14.25" customHeight="1" x14ac:dyDescent="0.25">
      <c r="A10" s="142"/>
      <c r="B10" s="48" t="s">
        <v>389</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row>
    <row r="11" spans="1:36" x14ac:dyDescent="0.2">
      <c r="A11" s="142"/>
      <c r="B11" s="142"/>
      <c r="C11" s="142"/>
      <c r="D11" s="142"/>
      <c r="E11" s="142"/>
      <c r="F11" s="142"/>
      <c r="G11" s="142"/>
      <c r="H11" s="142"/>
      <c r="I11" s="142"/>
      <c r="J11" s="142"/>
      <c r="K11" s="142"/>
      <c r="L11" s="142"/>
      <c r="M11" s="142"/>
      <c r="N11" s="142"/>
      <c r="O11" s="146" t="s">
        <v>165</v>
      </c>
      <c r="P11" s="142"/>
      <c r="Q11" s="142"/>
      <c r="R11" s="142"/>
      <c r="S11" s="142"/>
      <c r="T11" s="142"/>
      <c r="U11" s="142"/>
      <c r="V11" s="142"/>
      <c r="W11" s="142"/>
      <c r="X11" s="142"/>
      <c r="Y11" s="142"/>
      <c r="Z11" s="142"/>
      <c r="AA11" s="142"/>
      <c r="AB11" s="142"/>
      <c r="AC11" s="142"/>
      <c r="AD11" s="142"/>
      <c r="AE11" s="142"/>
      <c r="AF11" s="142"/>
      <c r="AG11" s="142"/>
      <c r="AH11" s="142"/>
      <c r="AI11" s="142"/>
      <c r="AJ11" s="142"/>
    </row>
    <row r="12" spans="1:36"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row>
    <row r="13" spans="1:36" ht="22.5" customHeight="1" x14ac:dyDescent="0.2">
      <c r="A13" s="142"/>
      <c r="B13" s="662" t="s">
        <v>187</v>
      </c>
      <c r="C13" s="660"/>
      <c r="D13" s="660"/>
      <c r="E13" s="660"/>
      <c r="F13" s="660"/>
      <c r="G13" s="660"/>
      <c r="H13" s="660"/>
      <c r="I13" s="661"/>
      <c r="J13" s="651"/>
      <c r="K13" s="652"/>
      <c r="L13" s="149"/>
      <c r="M13" s="659" t="s">
        <v>188</v>
      </c>
      <c r="N13" s="660"/>
      <c r="O13" s="660"/>
      <c r="P13" s="660"/>
      <c r="Q13" s="660"/>
      <c r="R13" s="660"/>
      <c r="S13" s="660"/>
      <c r="T13" s="661"/>
      <c r="U13" s="651"/>
      <c r="V13" s="652"/>
      <c r="W13" s="148"/>
      <c r="X13" s="148"/>
      <c r="Y13" s="148"/>
      <c r="Z13" s="656" t="s">
        <v>189</v>
      </c>
      <c r="AA13" s="657"/>
      <c r="AB13" s="657"/>
      <c r="AC13" s="657"/>
      <c r="AD13" s="657"/>
      <c r="AE13" s="657"/>
      <c r="AF13" s="657"/>
      <c r="AG13" s="658"/>
      <c r="AH13" s="651" t="s">
        <v>186</v>
      </c>
      <c r="AI13" s="652"/>
      <c r="AJ13" s="142"/>
    </row>
    <row r="14" spans="1:36" ht="3.75" customHeight="1" x14ac:dyDescent="0.2">
      <c r="A14" s="142"/>
      <c r="B14" s="301"/>
      <c r="C14" s="164"/>
      <c r="D14" s="164"/>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row>
    <row r="15" spans="1:36" ht="22.5" customHeight="1" x14ac:dyDescent="0.2">
      <c r="A15" s="142"/>
      <c r="B15" s="663"/>
      <c r="C15" s="663"/>
      <c r="D15" s="663"/>
      <c r="E15" s="663"/>
      <c r="F15" s="663"/>
      <c r="G15" s="663"/>
      <c r="H15" s="663"/>
      <c r="I15" s="663"/>
      <c r="J15" s="663"/>
      <c r="K15" s="663"/>
      <c r="L15" s="663"/>
      <c r="M15" s="663"/>
      <c r="N15" s="663"/>
      <c r="O15" s="663"/>
      <c r="P15" s="663"/>
      <c r="Q15" s="663"/>
      <c r="R15" s="663"/>
      <c r="S15" s="663"/>
      <c r="T15" s="663"/>
      <c r="U15" s="663"/>
      <c r="V15" s="663"/>
      <c r="W15" s="142"/>
      <c r="X15" s="142"/>
      <c r="Y15" s="142"/>
      <c r="Z15" s="142"/>
      <c r="AA15" s="142"/>
      <c r="AB15" s="142"/>
      <c r="AC15" s="142"/>
      <c r="AD15" s="142"/>
      <c r="AE15" s="142"/>
      <c r="AF15" s="142"/>
      <c r="AG15" s="142"/>
      <c r="AH15" s="142"/>
      <c r="AI15" s="142"/>
      <c r="AJ15" s="142"/>
    </row>
    <row r="16" spans="1:36" ht="3.75" customHeight="1"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row>
    <row r="17" spans="1:36" x14ac:dyDescent="0.2">
      <c r="A17" s="142"/>
      <c r="B17" s="152"/>
      <c r="C17" s="147"/>
      <c r="D17" s="147"/>
      <c r="E17" s="147"/>
      <c r="F17" s="147"/>
      <c r="G17" s="147"/>
      <c r="H17" s="147"/>
      <c r="I17" s="147"/>
      <c r="J17" s="147"/>
      <c r="K17" s="147"/>
      <c r="L17" s="147"/>
      <c r="M17" s="147"/>
      <c r="N17" s="147"/>
      <c r="O17" s="147"/>
      <c r="P17" s="147"/>
      <c r="Q17" s="147"/>
      <c r="R17" s="147"/>
      <c r="S17" s="147"/>
      <c r="T17" s="153" t="s">
        <v>54</v>
      </c>
      <c r="U17" s="154"/>
      <c r="V17" s="154"/>
      <c r="W17" s="154"/>
      <c r="X17" s="154"/>
      <c r="Y17" s="154"/>
      <c r="Z17" s="154"/>
      <c r="AA17" s="155"/>
      <c r="AB17" s="154" t="s">
        <v>55</v>
      </c>
      <c r="AC17" s="154"/>
      <c r="AD17" s="154"/>
      <c r="AE17" s="154"/>
      <c r="AF17" s="154"/>
      <c r="AG17" s="154"/>
      <c r="AH17" s="154"/>
      <c r="AI17" s="155"/>
      <c r="AJ17" s="142"/>
    </row>
    <row r="18" spans="1:36" ht="29.25" customHeight="1" x14ac:dyDescent="0.2">
      <c r="A18" s="142"/>
      <c r="B18" s="633">
        <v>101</v>
      </c>
      <c r="C18" s="634"/>
      <c r="D18" s="642" t="s">
        <v>166</v>
      </c>
      <c r="E18" s="642"/>
      <c r="F18" s="642"/>
      <c r="G18" s="642"/>
      <c r="H18" s="642"/>
      <c r="I18" s="642"/>
      <c r="J18" s="642"/>
      <c r="K18" s="642"/>
      <c r="L18" s="642"/>
      <c r="M18" s="642"/>
      <c r="N18" s="642"/>
      <c r="O18" s="642"/>
      <c r="P18" s="642"/>
      <c r="Q18" s="642"/>
      <c r="R18" s="642"/>
      <c r="S18" s="643"/>
      <c r="T18" s="653">
        <v>0</v>
      </c>
      <c r="U18" s="654"/>
      <c r="V18" s="654"/>
      <c r="W18" s="654"/>
      <c r="X18" s="654"/>
      <c r="Y18" s="654"/>
      <c r="Z18" s="654"/>
      <c r="AA18" s="655"/>
      <c r="AB18" s="633"/>
      <c r="AC18" s="634"/>
      <c r="AD18" s="634"/>
      <c r="AE18" s="634"/>
      <c r="AF18" s="634"/>
      <c r="AG18" s="634"/>
      <c r="AH18" s="634"/>
      <c r="AI18" s="635"/>
      <c r="AJ18" s="142"/>
    </row>
    <row r="19" spans="1:36" ht="29.25" customHeight="1" x14ac:dyDescent="0.2">
      <c r="A19" s="142"/>
      <c r="B19" s="633">
        <v>102</v>
      </c>
      <c r="C19" s="634"/>
      <c r="D19" s="642" t="s">
        <v>167</v>
      </c>
      <c r="E19" s="642"/>
      <c r="F19" s="642"/>
      <c r="G19" s="642"/>
      <c r="H19" s="642"/>
      <c r="I19" s="642"/>
      <c r="J19" s="642"/>
      <c r="K19" s="642"/>
      <c r="L19" s="642"/>
      <c r="M19" s="642"/>
      <c r="N19" s="642"/>
      <c r="O19" s="642"/>
      <c r="P19" s="642"/>
      <c r="Q19" s="642"/>
      <c r="R19" s="642"/>
      <c r="S19" s="643"/>
      <c r="T19" s="648"/>
      <c r="U19" s="649"/>
      <c r="V19" s="649"/>
      <c r="W19" s="649"/>
      <c r="X19" s="649"/>
      <c r="Y19" s="649"/>
      <c r="Z19" s="649"/>
      <c r="AA19" s="650"/>
      <c r="AB19" s="633"/>
      <c r="AC19" s="634"/>
      <c r="AD19" s="634"/>
      <c r="AE19" s="634"/>
      <c r="AF19" s="634"/>
      <c r="AG19" s="634"/>
      <c r="AH19" s="634"/>
      <c r="AI19" s="635"/>
      <c r="AJ19" s="142"/>
    </row>
    <row r="20" spans="1:36" ht="29.25" customHeight="1" x14ac:dyDescent="0.2">
      <c r="A20" s="142"/>
      <c r="B20" s="633">
        <v>103</v>
      </c>
      <c r="C20" s="634"/>
      <c r="D20" s="642" t="s">
        <v>44</v>
      </c>
      <c r="E20" s="642"/>
      <c r="F20" s="642"/>
      <c r="G20" s="642"/>
      <c r="H20" s="642"/>
      <c r="I20" s="642"/>
      <c r="J20" s="642"/>
      <c r="K20" s="642"/>
      <c r="L20" s="642"/>
      <c r="M20" s="642"/>
      <c r="N20" s="642"/>
      <c r="O20" s="642"/>
      <c r="P20" s="642"/>
      <c r="Q20" s="642"/>
      <c r="R20" s="642"/>
      <c r="S20" s="643"/>
      <c r="T20" s="633"/>
      <c r="U20" s="634"/>
      <c r="V20" s="634"/>
      <c r="W20" s="634"/>
      <c r="X20" s="634"/>
      <c r="Y20" s="634"/>
      <c r="Z20" s="634"/>
      <c r="AA20" s="635"/>
      <c r="AB20" s="633"/>
      <c r="AC20" s="634"/>
      <c r="AD20" s="634"/>
      <c r="AE20" s="634"/>
      <c r="AF20" s="634"/>
      <c r="AG20" s="634"/>
      <c r="AH20" s="634"/>
      <c r="AI20" s="635"/>
      <c r="AJ20" s="142"/>
    </row>
    <row r="21" spans="1:36" ht="29.25" customHeight="1" x14ac:dyDescent="0.2">
      <c r="A21" s="142"/>
      <c r="B21" s="633">
        <v>104</v>
      </c>
      <c r="C21" s="634"/>
      <c r="D21" s="642" t="s">
        <v>168</v>
      </c>
      <c r="E21" s="642"/>
      <c r="F21" s="642"/>
      <c r="G21" s="642"/>
      <c r="H21" s="642"/>
      <c r="I21" s="642"/>
      <c r="J21" s="642"/>
      <c r="K21" s="642"/>
      <c r="L21" s="642"/>
      <c r="M21" s="642"/>
      <c r="N21" s="642"/>
      <c r="O21" s="642"/>
      <c r="P21" s="642"/>
      <c r="Q21" s="642"/>
      <c r="R21" s="642"/>
      <c r="S21" s="643"/>
      <c r="T21" s="636">
        <f>T18-T19</f>
        <v>0</v>
      </c>
      <c r="U21" s="637"/>
      <c r="V21" s="637"/>
      <c r="W21" s="637"/>
      <c r="X21" s="637"/>
      <c r="Y21" s="637"/>
      <c r="Z21" s="637"/>
      <c r="AA21" s="638"/>
      <c r="AB21" s="633"/>
      <c r="AC21" s="634"/>
      <c r="AD21" s="634"/>
      <c r="AE21" s="634"/>
      <c r="AF21" s="634"/>
      <c r="AG21" s="634"/>
      <c r="AH21" s="634"/>
      <c r="AI21" s="635"/>
      <c r="AJ21" s="142"/>
    </row>
    <row r="22" spans="1:36" ht="29.25" customHeight="1" x14ac:dyDescent="0.2">
      <c r="A22" s="142"/>
      <c r="B22" s="633">
        <v>105</v>
      </c>
      <c r="C22" s="634"/>
      <c r="D22" s="642" t="s">
        <v>169</v>
      </c>
      <c r="E22" s="642"/>
      <c r="F22" s="642"/>
      <c r="G22" s="642"/>
      <c r="H22" s="642"/>
      <c r="I22" s="642"/>
      <c r="J22" s="642"/>
      <c r="K22" s="642"/>
      <c r="L22" s="642"/>
      <c r="M22" s="642"/>
      <c r="N22" s="642"/>
      <c r="O22" s="642"/>
      <c r="P22" s="642"/>
      <c r="Q22" s="642"/>
      <c r="R22" s="642"/>
      <c r="S22" s="643"/>
      <c r="T22" s="639">
        <f>SUM('Příloha1-s.2'!AK24:AT27)</f>
        <v>0</v>
      </c>
      <c r="U22" s="640"/>
      <c r="V22" s="640"/>
      <c r="W22" s="640"/>
      <c r="X22" s="640"/>
      <c r="Y22" s="640"/>
      <c r="Z22" s="640"/>
      <c r="AA22" s="641"/>
      <c r="AB22" s="633"/>
      <c r="AC22" s="634"/>
      <c r="AD22" s="634"/>
      <c r="AE22" s="634"/>
      <c r="AF22" s="634"/>
      <c r="AG22" s="634"/>
      <c r="AH22" s="634"/>
      <c r="AI22" s="635"/>
      <c r="AJ22" s="142"/>
    </row>
    <row r="23" spans="1:36" ht="29.25" customHeight="1" x14ac:dyDescent="0.2">
      <c r="A23" s="142"/>
      <c r="B23" s="633">
        <v>106</v>
      </c>
      <c r="C23" s="634"/>
      <c r="D23" s="642" t="s">
        <v>170</v>
      </c>
      <c r="E23" s="642"/>
      <c r="F23" s="642"/>
      <c r="G23" s="642"/>
      <c r="H23" s="642"/>
      <c r="I23" s="642"/>
      <c r="J23" s="642"/>
      <c r="K23" s="642"/>
      <c r="L23" s="642"/>
      <c r="M23" s="642"/>
      <c r="N23" s="642"/>
      <c r="O23" s="642"/>
      <c r="P23" s="642"/>
      <c r="Q23" s="642"/>
      <c r="R23" s="642"/>
      <c r="S23" s="643"/>
      <c r="T23" s="639">
        <f>SUM('Příloha1-s.2'!AK31:AT34)</f>
        <v>0</v>
      </c>
      <c r="U23" s="640"/>
      <c r="V23" s="640"/>
      <c r="W23" s="640"/>
      <c r="X23" s="640"/>
      <c r="Y23" s="640"/>
      <c r="Z23" s="640"/>
      <c r="AA23" s="641"/>
      <c r="AB23" s="633"/>
      <c r="AC23" s="634"/>
      <c r="AD23" s="634"/>
      <c r="AE23" s="634"/>
      <c r="AF23" s="634"/>
      <c r="AG23" s="634"/>
      <c r="AH23" s="634"/>
      <c r="AI23" s="635"/>
      <c r="AJ23" s="142"/>
    </row>
    <row r="24" spans="1:36" ht="29.25" customHeight="1" x14ac:dyDescent="0.2">
      <c r="A24" s="142"/>
      <c r="B24" s="633">
        <v>107</v>
      </c>
      <c r="C24" s="634"/>
      <c r="D24" s="644" t="s">
        <v>390</v>
      </c>
      <c r="E24" s="642"/>
      <c r="F24" s="642"/>
      <c r="G24" s="642"/>
      <c r="H24" s="642"/>
      <c r="I24" s="642"/>
      <c r="J24" s="642"/>
      <c r="K24" s="642"/>
      <c r="L24" s="642"/>
      <c r="M24" s="642"/>
      <c r="N24" s="642"/>
      <c r="O24" s="642"/>
      <c r="P24" s="642"/>
      <c r="Q24" s="642"/>
      <c r="R24" s="642"/>
      <c r="S24" s="643"/>
      <c r="T24" s="648"/>
      <c r="U24" s="649"/>
      <c r="V24" s="649"/>
      <c r="W24" s="649"/>
      <c r="X24" s="649"/>
      <c r="Y24" s="649"/>
      <c r="Z24" s="649"/>
      <c r="AA24" s="650"/>
      <c r="AB24" s="633"/>
      <c r="AC24" s="634"/>
      <c r="AD24" s="634"/>
      <c r="AE24" s="634"/>
      <c r="AF24" s="634"/>
      <c r="AG24" s="634"/>
      <c r="AH24" s="634"/>
      <c r="AI24" s="635"/>
      <c r="AJ24" s="142"/>
    </row>
    <row r="25" spans="1:36" ht="29.25" customHeight="1" x14ac:dyDescent="0.2">
      <c r="A25" s="142"/>
      <c r="B25" s="633">
        <v>108</v>
      </c>
      <c r="C25" s="634"/>
      <c r="D25" s="644" t="s">
        <v>423</v>
      </c>
      <c r="E25" s="642"/>
      <c r="F25" s="642"/>
      <c r="G25" s="642"/>
      <c r="H25" s="642"/>
      <c r="I25" s="642"/>
      <c r="J25" s="642"/>
      <c r="K25" s="642"/>
      <c r="L25" s="642"/>
      <c r="M25" s="642"/>
      <c r="N25" s="642"/>
      <c r="O25" s="642"/>
      <c r="P25" s="642"/>
      <c r="Q25" s="642"/>
      <c r="R25" s="642"/>
      <c r="S25" s="643"/>
      <c r="T25" s="648"/>
      <c r="U25" s="649"/>
      <c r="V25" s="649"/>
      <c r="W25" s="649"/>
      <c r="X25" s="649"/>
      <c r="Y25" s="649"/>
      <c r="Z25" s="649"/>
      <c r="AA25" s="650"/>
      <c r="AB25" s="633"/>
      <c r="AC25" s="634"/>
      <c r="AD25" s="634"/>
      <c r="AE25" s="634"/>
      <c r="AF25" s="634"/>
      <c r="AG25" s="634"/>
      <c r="AH25" s="634"/>
      <c r="AI25" s="635"/>
      <c r="AJ25" s="142"/>
    </row>
    <row r="26" spans="1:36" ht="29.25" customHeight="1" x14ac:dyDescent="0.2">
      <c r="A26" s="142"/>
      <c r="B26" s="633">
        <v>109</v>
      </c>
      <c r="C26" s="634"/>
      <c r="D26" s="644" t="s">
        <v>391</v>
      </c>
      <c r="E26" s="642"/>
      <c r="F26" s="642"/>
      <c r="G26" s="642"/>
      <c r="H26" s="642"/>
      <c r="I26" s="642"/>
      <c r="J26" s="642"/>
      <c r="K26" s="642"/>
      <c r="L26" s="642"/>
      <c r="M26" s="642"/>
      <c r="N26" s="642"/>
      <c r="O26" s="642"/>
      <c r="P26" s="642"/>
      <c r="Q26" s="642"/>
      <c r="R26" s="642"/>
      <c r="S26" s="643"/>
      <c r="T26" s="648"/>
      <c r="U26" s="649"/>
      <c r="V26" s="649"/>
      <c r="W26" s="649"/>
      <c r="X26" s="649"/>
      <c r="Y26" s="649"/>
      <c r="Z26" s="649"/>
      <c r="AA26" s="650"/>
      <c r="AB26" s="633"/>
      <c r="AC26" s="634"/>
      <c r="AD26" s="634"/>
      <c r="AE26" s="634"/>
      <c r="AF26" s="634"/>
      <c r="AG26" s="634"/>
      <c r="AH26" s="634"/>
      <c r="AI26" s="635"/>
      <c r="AJ26" s="142"/>
    </row>
    <row r="27" spans="1:36" ht="29.25" customHeight="1" x14ac:dyDescent="0.2">
      <c r="A27" s="142"/>
      <c r="B27" s="633">
        <v>110</v>
      </c>
      <c r="C27" s="634"/>
      <c r="D27" s="644" t="s">
        <v>392</v>
      </c>
      <c r="E27" s="642"/>
      <c r="F27" s="642"/>
      <c r="G27" s="642"/>
      <c r="H27" s="642"/>
      <c r="I27" s="642"/>
      <c r="J27" s="642"/>
      <c r="K27" s="642"/>
      <c r="L27" s="642"/>
      <c r="M27" s="642"/>
      <c r="N27" s="642"/>
      <c r="O27" s="642"/>
      <c r="P27" s="642"/>
      <c r="Q27" s="642"/>
      <c r="R27" s="642"/>
      <c r="S27" s="643"/>
      <c r="T27" s="648"/>
      <c r="U27" s="649"/>
      <c r="V27" s="649"/>
      <c r="W27" s="649"/>
      <c r="X27" s="649"/>
      <c r="Y27" s="649"/>
      <c r="Z27" s="649"/>
      <c r="AA27" s="650"/>
      <c r="AB27" s="633"/>
      <c r="AC27" s="634"/>
      <c r="AD27" s="634"/>
      <c r="AE27" s="634"/>
      <c r="AF27" s="634"/>
      <c r="AG27" s="634"/>
      <c r="AH27" s="634"/>
      <c r="AI27" s="635"/>
      <c r="AJ27" s="142"/>
    </row>
    <row r="28" spans="1:36" ht="29.25" customHeight="1" x14ac:dyDescent="0.2">
      <c r="A28" s="142"/>
      <c r="B28" s="633">
        <v>111</v>
      </c>
      <c r="C28" s="634"/>
      <c r="D28" s="642" t="s">
        <v>44</v>
      </c>
      <c r="E28" s="642"/>
      <c r="F28" s="642"/>
      <c r="G28" s="642"/>
      <c r="H28" s="642"/>
      <c r="I28" s="642"/>
      <c r="J28" s="642"/>
      <c r="K28" s="642"/>
      <c r="L28" s="642"/>
      <c r="M28" s="642"/>
      <c r="N28" s="642"/>
      <c r="O28" s="642"/>
      <c r="P28" s="642"/>
      <c r="Q28" s="642"/>
      <c r="R28" s="642"/>
      <c r="S28" s="643"/>
      <c r="T28" s="633"/>
      <c r="U28" s="634"/>
      <c r="V28" s="634"/>
      <c r="W28" s="634"/>
      <c r="X28" s="634"/>
      <c r="Y28" s="634"/>
      <c r="Z28" s="634"/>
      <c r="AA28" s="635"/>
      <c r="AB28" s="633"/>
      <c r="AC28" s="634"/>
      <c r="AD28" s="634"/>
      <c r="AE28" s="634"/>
      <c r="AF28" s="634"/>
      <c r="AG28" s="634"/>
      <c r="AH28" s="634"/>
      <c r="AI28" s="635"/>
      <c r="AJ28" s="142"/>
    </row>
    <row r="29" spans="1:36" ht="29.25" customHeight="1" x14ac:dyDescent="0.2">
      <c r="A29" s="142"/>
      <c r="B29" s="633">
        <v>112</v>
      </c>
      <c r="C29" s="634"/>
      <c r="D29" s="642" t="s">
        <v>171</v>
      </c>
      <c r="E29" s="642"/>
      <c r="F29" s="642"/>
      <c r="G29" s="642"/>
      <c r="H29" s="642"/>
      <c r="I29" s="642"/>
      <c r="J29" s="642"/>
      <c r="K29" s="642"/>
      <c r="L29" s="642"/>
      <c r="M29" s="642"/>
      <c r="N29" s="642"/>
      <c r="O29" s="642"/>
      <c r="P29" s="642"/>
      <c r="Q29" s="642"/>
      <c r="R29" s="642"/>
      <c r="S29" s="643"/>
      <c r="T29" s="645"/>
      <c r="U29" s="646"/>
      <c r="V29" s="646"/>
      <c r="W29" s="646"/>
      <c r="X29" s="646"/>
      <c r="Y29" s="646"/>
      <c r="Z29" s="646"/>
      <c r="AA29" s="647"/>
      <c r="AB29" s="633"/>
      <c r="AC29" s="634"/>
      <c r="AD29" s="634"/>
      <c r="AE29" s="634"/>
      <c r="AF29" s="634"/>
      <c r="AG29" s="634"/>
      <c r="AH29" s="634"/>
      <c r="AI29" s="635"/>
      <c r="AJ29" s="142"/>
    </row>
    <row r="30" spans="1:36" ht="29.25" customHeight="1" x14ac:dyDescent="0.2">
      <c r="A30" s="142"/>
      <c r="B30" s="633">
        <v>113</v>
      </c>
      <c r="C30" s="634"/>
      <c r="D30" s="642" t="s">
        <v>172</v>
      </c>
      <c r="E30" s="642"/>
      <c r="F30" s="642"/>
      <c r="G30" s="642"/>
      <c r="H30" s="642"/>
      <c r="I30" s="642"/>
      <c r="J30" s="642"/>
      <c r="K30" s="642"/>
      <c r="L30" s="642"/>
      <c r="M30" s="642"/>
      <c r="N30" s="642"/>
      <c r="O30" s="642"/>
      <c r="P30" s="642"/>
      <c r="Q30" s="642"/>
      <c r="R30" s="642"/>
      <c r="S30" s="643"/>
      <c r="T30" s="639">
        <f>r_104+r_105-r_106-r_107+r_108+r_109-r_110-r_111+r_112</f>
        <v>0</v>
      </c>
      <c r="U30" s="640"/>
      <c r="V30" s="640"/>
      <c r="W30" s="640"/>
      <c r="X30" s="640"/>
      <c r="Y30" s="640"/>
      <c r="Z30" s="640"/>
      <c r="AA30" s="641"/>
      <c r="AB30" s="633"/>
      <c r="AC30" s="634"/>
      <c r="AD30" s="634"/>
      <c r="AE30" s="634"/>
      <c r="AF30" s="634"/>
      <c r="AG30" s="634"/>
      <c r="AH30" s="634"/>
      <c r="AI30" s="635"/>
      <c r="AJ30" s="142"/>
    </row>
    <row r="31" spans="1:36" ht="29.25" customHeight="1" x14ac:dyDescent="0.2">
      <c r="A31" s="142"/>
      <c r="B31" s="633">
        <v>114</v>
      </c>
      <c r="C31" s="634"/>
      <c r="D31" s="644" t="s">
        <v>363</v>
      </c>
      <c r="E31" s="642"/>
      <c r="F31" s="642"/>
      <c r="G31" s="642"/>
      <c r="H31" s="642"/>
      <c r="I31" s="642"/>
      <c r="J31" s="642"/>
      <c r="K31" s="642"/>
      <c r="L31" s="642"/>
      <c r="M31" s="642"/>
      <c r="N31" s="642"/>
      <c r="O31" s="642"/>
      <c r="P31" s="642"/>
      <c r="Q31" s="642"/>
      <c r="R31" s="642"/>
      <c r="S31" s="643"/>
      <c r="T31" s="669">
        <f>R_113</f>
        <v>0</v>
      </c>
      <c r="U31" s="670"/>
      <c r="V31" s="670"/>
      <c r="W31" s="670"/>
      <c r="X31" s="670"/>
      <c r="Y31" s="670"/>
      <c r="Z31" s="670"/>
      <c r="AA31" s="671"/>
      <c r="AB31" s="633"/>
      <c r="AC31" s="634"/>
      <c r="AD31" s="634"/>
      <c r="AE31" s="634"/>
      <c r="AF31" s="634"/>
      <c r="AG31" s="634"/>
      <c r="AH31" s="634"/>
      <c r="AI31" s="635"/>
      <c r="AJ31" s="142"/>
    </row>
    <row r="32" spans="1:36" ht="13.5" customHeight="1" x14ac:dyDescent="0.25">
      <c r="A32" s="142"/>
      <c r="B32" s="145" t="s">
        <v>173</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row>
    <row r="33" spans="1:36" ht="13.5" customHeight="1" x14ac:dyDescent="0.2">
      <c r="A33" s="142"/>
      <c r="B33" s="142"/>
      <c r="C33" s="156" t="s">
        <v>174</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row>
    <row r="34" spans="1:36" ht="13.5" customHeight="1" x14ac:dyDescent="0.2">
      <c r="A34" s="142"/>
      <c r="B34" s="142"/>
      <c r="C34" s="142" t="s">
        <v>175</v>
      </c>
      <c r="D34" s="142"/>
      <c r="E34" s="142"/>
      <c r="F34" s="142"/>
      <c r="G34" s="142"/>
      <c r="H34" s="142"/>
      <c r="I34" s="142"/>
      <c r="J34" s="142"/>
      <c r="K34" s="142"/>
      <c r="L34" s="142"/>
      <c r="M34" s="142"/>
      <c r="N34" s="142"/>
      <c r="O34" s="142"/>
      <c r="P34" s="142" t="s">
        <v>176</v>
      </c>
      <c r="Q34" s="142"/>
      <c r="R34" s="142"/>
      <c r="S34" s="142"/>
      <c r="T34" s="142"/>
      <c r="U34" s="142"/>
      <c r="V34" s="142"/>
      <c r="W34" s="142"/>
      <c r="X34" s="142"/>
      <c r="Y34" s="142"/>
      <c r="Z34" s="142"/>
      <c r="AA34" s="142"/>
      <c r="AB34" s="276" t="s">
        <v>393</v>
      </c>
      <c r="AC34" s="142"/>
      <c r="AD34" s="142"/>
      <c r="AE34" s="142"/>
      <c r="AF34" s="142"/>
      <c r="AG34" s="142"/>
      <c r="AH34" s="142"/>
      <c r="AI34" s="142"/>
      <c r="AJ34" s="142"/>
    </row>
    <row r="35" spans="1:36" ht="18" customHeight="1" x14ac:dyDescent="0.2">
      <c r="A35" s="142"/>
      <c r="B35" s="648"/>
      <c r="C35" s="649"/>
      <c r="D35" s="649"/>
      <c r="E35" s="649"/>
      <c r="F35" s="649"/>
      <c r="G35" s="649"/>
      <c r="H35" s="649"/>
      <c r="I35" s="650"/>
      <c r="J35" s="148"/>
      <c r="K35" s="148"/>
      <c r="L35" s="148"/>
      <c r="M35" s="148"/>
      <c r="N35" s="148"/>
      <c r="O35" s="648"/>
      <c r="P35" s="649"/>
      <c r="Q35" s="649"/>
      <c r="R35" s="649"/>
      <c r="S35" s="649"/>
      <c r="T35" s="649"/>
      <c r="U35" s="649"/>
      <c r="V35" s="650"/>
      <c r="W35" s="142"/>
      <c r="X35" s="142"/>
      <c r="Y35" s="142"/>
      <c r="Z35" s="142"/>
      <c r="AA35" s="142"/>
      <c r="AB35" s="648"/>
      <c r="AC35" s="649"/>
      <c r="AD35" s="649"/>
      <c r="AE35" s="649"/>
      <c r="AF35" s="649"/>
      <c r="AG35" s="649"/>
      <c r="AH35" s="649"/>
      <c r="AI35" s="650"/>
      <c r="AJ35" s="142"/>
    </row>
    <row r="36" spans="1:36" ht="4.5" customHeight="1" x14ac:dyDescent="0.2">
      <c r="A36" s="142"/>
      <c r="B36" s="142"/>
      <c r="C36" s="148"/>
      <c r="D36" s="148"/>
      <c r="E36" s="148"/>
      <c r="F36" s="148"/>
      <c r="G36" s="148"/>
      <c r="H36" s="148"/>
      <c r="I36" s="148"/>
      <c r="J36" s="148"/>
      <c r="K36" s="148"/>
      <c r="L36" s="148"/>
      <c r="M36" s="148"/>
      <c r="N36" s="148"/>
      <c r="O36" s="142"/>
      <c r="P36" s="142"/>
      <c r="Q36" s="142"/>
      <c r="R36" s="142"/>
      <c r="S36" s="142"/>
      <c r="T36" s="142"/>
      <c r="U36" s="142"/>
      <c r="V36" s="142"/>
      <c r="W36" s="142"/>
      <c r="X36" s="142"/>
      <c r="Y36" s="142"/>
      <c r="Z36" s="142"/>
      <c r="AA36" s="142"/>
      <c r="AB36" s="142"/>
      <c r="AC36" s="142"/>
      <c r="AD36" s="142"/>
      <c r="AE36" s="142"/>
      <c r="AF36" s="142"/>
      <c r="AG36" s="142"/>
      <c r="AH36" s="142"/>
      <c r="AI36" s="142"/>
      <c r="AJ36" s="142"/>
    </row>
    <row r="37" spans="1:36" ht="10.5" customHeight="1" x14ac:dyDescent="0.2">
      <c r="A37" s="142"/>
      <c r="B37" s="142"/>
      <c r="C37" s="150" t="s">
        <v>177</v>
      </c>
      <c r="D37" s="142"/>
      <c r="E37" s="142"/>
      <c r="F37" s="142"/>
      <c r="G37" s="142"/>
      <c r="H37" s="142"/>
      <c r="I37" s="142"/>
      <c r="J37" s="142"/>
      <c r="K37" s="142"/>
      <c r="L37" s="142"/>
      <c r="M37" s="142"/>
      <c r="N37" s="142"/>
      <c r="O37" s="142"/>
      <c r="P37" s="142" t="s">
        <v>178</v>
      </c>
      <c r="Q37" s="142"/>
      <c r="R37" s="142"/>
      <c r="S37" s="142"/>
      <c r="T37" s="142"/>
      <c r="U37" s="142"/>
      <c r="V37" s="142"/>
      <c r="W37" s="142"/>
      <c r="X37" s="142"/>
      <c r="Y37" s="142"/>
      <c r="Z37" s="142"/>
      <c r="AA37" s="142"/>
      <c r="AB37" s="142"/>
      <c r="AC37" s="142"/>
      <c r="AD37" s="142"/>
      <c r="AE37" s="142"/>
      <c r="AF37" s="142"/>
      <c r="AG37" s="142"/>
      <c r="AH37" s="142"/>
      <c r="AI37" s="142"/>
      <c r="AJ37" s="142"/>
    </row>
    <row r="38" spans="1:36" ht="10.5" customHeight="1" x14ac:dyDescent="0.2">
      <c r="A38" s="142"/>
      <c r="B38" s="142"/>
      <c r="C38" s="142" t="s">
        <v>179</v>
      </c>
      <c r="D38" s="142"/>
      <c r="E38" s="142"/>
      <c r="F38" s="142"/>
      <c r="G38" s="142"/>
      <c r="H38" s="142"/>
      <c r="I38" s="142"/>
      <c r="J38" s="142"/>
      <c r="K38" s="142"/>
      <c r="L38" s="142"/>
      <c r="M38" s="142"/>
      <c r="N38" s="142"/>
      <c r="O38" s="142"/>
      <c r="P38" s="142" t="s">
        <v>180</v>
      </c>
      <c r="Q38" s="142"/>
      <c r="R38" s="142"/>
      <c r="S38" s="142"/>
      <c r="T38" s="142"/>
      <c r="U38" s="142"/>
      <c r="V38" s="142" t="s">
        <v>181</v>
      </c>
      <c r="W38" s="142"/>
      <c r="X38" s="142"/>
      <c r="Y38" s="142"/>
      <c r="Z38" s="142" t="s">
        <v>182</v>
      </c>
      <c r="AA38" s="142"/>
      <c r="AB38" s="142"/>
      <c r="AC38" s="142"/>
      <c r="AD38" s="142"/>
      <c r="AE38" s="142"/>
      <c r="AF38" s="142" t="s">
        <v>183</v>
      </c>
      <c r="AG38" s="142"/>
      <c r="AH38" s="142"/>
      <c r="AI38" s="142"/>
      <c r="AJ38" s="142"/>
    </row>
    <row r="39" spans="1:36" ht="19.5" customHeight="1" x14ac:dyDescent="0.2">
      <c r="A39" s="142"/>
      <c r="B39" s="677"/>
      <c r="C39" s="678"/>
      <c r="D39" s="678"/>
      <c r="E39" s="678"/>
      <c r="F39" s="678"/>
      <c r="G39" s="678"/>
      <c r="H39" s="678"/>
      <c r="I39" s="678"/>
      <c r="J39" s="678"/>
      <c r="K39" s="678"/>
      <c r="L39" s="678"/>
      <c r="M39" s="678"/>
      <c r="N39" s="679"/>
      <c r="O39" s="675"/>
      <c r="P39" s="676"/>
      <c r="Q39" s="676"/>
      <c r="R39" s="676"/>
      <c r="S39" s="676"/>
      <c r="T39" s="648"/>
      <c r="U39" s="649"/>
      <c r="V39" s="649"/>
      <c r="W39" s="649"/>
      <c r="X39" s="650"/>
      <c r="Y39" s="667" t="str">
        <f>IF(O39&lt;&gt;"",IF(O39=0.3,MIN(T39*O39,600000),IF(O39=0.4,MIN(T39*O39,800000),IF(O39=0.6,MIN(T39*O39,1200000),IF(O39=0.8,MIN(T39*O39,1600000),"chybná sazba")))),"")</f>
        <v/>
      </c>
      <c r="Z39" s="667"/>
      <c r="AA39" s="667"/>
      <c r="AB39" s="667"/>
      <c r="AC39" s="668"/>
      <c r="AD39" s="659"/>
      <c r="AE39" s="660"/>
      <c r="AF39" s="660"/>
      <c r="AG39" s="660"/>
      <c r="AH39" s="660"/>
      <c r="AI39" s="661"/>
      <c r="AJ39" s="142"/>
    </row>
    <row r="40" spans="1:36" ht="19.5" customHeight="1" x14ac:dyDescent="0.2">
      <c r="A40" s="142"/>
      <c r="B40" s="142"/>
      <c r="C40" s="142" t="s">
        <v>184</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row>
    <row r="41" spans="1:36" ht="19.5" customHeight="1" x14ac:dyDescent="0.2">
      <c r="A41" s="142"/>
      <c r="B41" s="672"/>
      <c r="C41" s="673"/>
      <c r="D41" s="673"/>
      <c r="E41" s="673"/>
      <c r="F41" s="673"/>
      <c r="G41" s="673"/>
      <c r="H41" s="673"/>
      <c r="I41" s="673"/>
      <c r="J41" s="673"/>
      <c r="K41" s="673"/>
      <c r="L41" s="673"/>
      <c r="M41" s="673"/>
      <c r="N41" s="674"/>
      <c r="O41" s="675"/>
      <c r="P41" s="676"/>
      <c r="Q41" s="676"/>
      <c r="R41" s="676"/>
      <c r="S41" s="676"/>
      <c r="T41" s="648"/>
      <c r="U41" s="649"/>
      <c r="V41" s="649"/>
      <c r="W41" s="649"/>
      <c r="X41" s="650"/>
      <c r="Y41" s="667" t="str">
        <f>IF(O41&lt;&gt;"",IF(O41=0.3,MIN(T41*O41,600000),IF(O41=0.4,MIN(T41*O41,800000),IF(O41=0.6,MIN(T41*O41,1200000),IF(O41=0.8,MIN(T41*O41,1600000),"chybná sazba")))),"")</f>
        <v/>
      </c>
      <c r="Z41" s="667"/>
      <c r="AA41" s="667"/>
      <c r="AB41" s="667"/>
      <c r="AC41" s="668"/>
      <c r="AD41" s="659"/>
      <c r="AE41" s="660"/>
      <c r="AF41" s="660"/>
      <c r="AG41" s="660"/>
      <c r="AH41" s="660"/>
      <c r="AI41" s="661"/>
      <c r="AJ41" s="142"/>
    </row>
    <row r="42" spans="1:36" ht="19.5" customHeight="1" x14ac:dyDescent="0.2">
      <c r="A42" s="142"/>
      <c r="B42" s="672"/>
      <c r="C42" s="673"/>
      <c r="D42" s="673"/>
      <c r="E42" s="673"/>
      <c r="F42" s="673"/>
      <c r="G42" s="673"/>
      <c r="H42" s="673"/>
      <c r="I42" s="673"/>
      <c r="J42" s="673"/>
      <c r="K42" s="673"/>
      <c r="L42" s="673"/>
      <c r="M42" s="673"/>
      <c r="N42" s="674"/>
      <c r="O42" s="675"/>
      <c r="P42" s="676"/>
      <c r="Q42" s="676"/>
      <c r="R42" s="676"/>
      <c r="S42" s="676"/>
      <c r="T42" s="648"/>
      <c r="U42" s="649"/>
      <c r="V42" s="649"/>
      <c r="W42" s="649"/>
      <c r="X42" s="650"/>
      <c r="Y42" s="667" t="str">
        <f>IF(O42&lt;&gt;"",IF(O42=0.3,MIN(T42*O42,600000),IF(O42=0.4,MIN(T42*O42,800000),IF(O42=0.6,MIN(T42*O42,1200000),IF(O42=0.8,MIN(T42*O42,1600000),"chybná sazba")))),"")</f>
        <v/>
      </c>
      <c r="Z42" s="667"/>
      <c r="AA42" s="667"/>
      <c r="AB42" s="667"/>
      <c r="AC42" s="668"/>
      <c r="AD42" s="659"/>
      <c r="AE42" s="660"/>
      <c r="AF42" s="660"/>
      <c r="AG42" s="660"/>
      <c r="AH42" s="660"/>
      <c r="AI42" s="661"/>
      <c r="AJ42" s="142"/>
    </row>
    <row r="43" spans="1:36" ht="19.5" customHeight="1" x14ac:dyDescent="0.2">
      <c r="A43" s="142"/>
      <c r="B43" s="672"/>
      <c r="C43" s="673"/>
      <c r="D43" s="673"/>
      <c r="E43" s="673"/>
      <c r="F43" s="673"/>
      <c r="G43" s="673"/>
      <c r="H43" s="673"/>
      <c r="I43" s="673"/>
      <c r="J43" s="673"/>
      <c r="K43" s="673"/>
      <c r="L43" s="673"/>
      <c r="M43" s="673"/>
      <c r="N43" s="674"/>
      <c r="O43" s="675"/>
      <c r="P43" s="676"/>
      <c r="Q43" s="676"/>
      <c r="R43" s="676"/>
      <c r="S43" s="676"/>
      <c r="T43" s="648"/>
      <c r="U43" s="649"/>
      <c r="V43" s="649"/>
      <c r="W43" s="649"/>
      <c r="X43" s="650"/>
      <c r="Y43" s="667" t="str">
        <f>IF(O43&lt;&gt;"",IF(O43=0.3,MIN(T43*O43,600000),IF(O43=0.4,MIN(T43*O43,800000),IF(O43=0.6,MIN(T43*O43,1200000),IF(O43=0.8,MIN(T43*O43,1600000),"chybná sazba")))),"")</f>
        <v/>
      </c>
      <c r="Z43" s="667"/>
      <c r="AA43" s="667"/>
      <c r="AB43" s="667"/>
      <c r="AC43" s="668"/>
      <c r="AD43" s="659"/>
      <c r="AE43" s="660"/>
      <c r="AF43" s="660"/>
      <c r="AG43" s="660"/>
      <c r="AH43" s="660"/>
      <c r="AI43" s="661"/>
      <c r="AJ43" s="142"/>
    </row>
    <row r="44" spans="1:36" ht="19.5" customHeight="1" x14ac:dyDescent="0.2">
      <c r="A44" s="142"/>
      <c r="B44" s="664" t="s">
        <v>83</v>
      </c>
      <c r="C44" s="665"/>
      <c r="D44" s="665"/>
      <c r="E44" s="665"/>
      <c r="F44" s="665"/>
      <c r="G44" s="665"/>
      <c r="H44" s="665"/>
      <c r="I44" s="665"/>
      <c r="J44" s="665"/>
      <c r="K44" s="665"/>
      <c r="L44" s="665"/>
      <c r="M44" s="665"/>
      <c r="N44" s="666"/>
      <c r="O44" s="659"/>
      <c r="P44" s="660"/>
      <c r="Q44" s="660"/>
      <c r="R44" s="660"/>
      <c r="S44" s="660"/>
      <c r="T44" s="639">
        <f>SUM(T39,T41:X43)</f>
        <v>0</v>
      </c>
      <c r="U44" s="640"/>
      <c r="V44" s="640"/>
      <c r="W44" s="640"/>
      <c r="X44" s="641"/>
      <c r="Y44" s="639">
        <f>SUM(Y39,Y41:AC43)</f>
        <v>0</v>
      </c>
      <c r="Z44" s="640"/>
      <c r="AA44" s="640"/>
      <c r="AB44" s="640"/>
      <c r="AC44" s="641"/>
      <c r="AD44" s="659"/>
      <c r="AE44" s="660"/>
      <c r="AF44" s="660"/>
      <c r="AG44" s="660"/>
      <c r="AH44" s="660"/>
      <c r="AI44" s="661"/>
      <c r="AJ44" s="142"/>
    </row>
    <row r="45" spans="1:36" ht="7.5" customHeight="1" x14ac:dyDescent="0.2">
      <c r="A45" s="142"/>
      <c r="B45" s="142"/>
      <c r="C45" s="148"/>
      <c r="D45" s="148"/>
      <c r="E45" s="148"/>
      <c r="F45" s="148"/>
      <c r="G45" s="148"/>
      <c r="H45" s="148"/>
      <c r="I45" s="148"/>
      <c r="J45" s="148"/>
      <c r="K45" s="148"/>
      <c r="L45" s="148"/>
      <c r="M45" s="148"/>
      <c r="N45" s="148"/>
      <c r="O45" s="142"/>
      <c r="P45" s="142"/>
      <c r="Q45" s="142"/>
      <c r="R45" s="142"/>
      <c r="S45" s="142"/>
      <c r="T45" s="142"/>
      <c r="U45" s="142"/>
      <c r="V45" s="142"/>
      <c r="W45" s="142"/>
      <c r="X45" s="142"/>
      <c r="Y45" s="142"/>
      <c r="Z45" s="142"/>
      <c r="AA45" s="142"/>
      <c r="AB45" s="142"/>
      <c r="AC45" s="142"/>
      <c r="AD45" s="142"/>
      <c r="AE45" s="142"/>
      <c r="AF45" s="142"/>
      <c r="AG45" s="142"/>
      <c r="AH45" s="142"/>
      <c r="AI45" s="142"/>
      <c r="AJ45" s="142"/>
    </row>
    <row r="46" spans="1:36" hidden="1" x14ac:dyDescent="0.2">
      <c r="A46" s="142"/>
      <c r="B46" s="142"/>
      <c r="C46" s="148"/>
      <c r="D46" s="148"/>
      <c r="E46" s="148"/>
      <c r="F46" s="148"/>
      <c r="G46" s="148"/>
      <c r="H46" s="148"/>
      <c r="I46" s="148"/>
      <c r="J46" s="148"/>
      <c r="K46" s="148"/>
      <c r="L46" s="148"/>
      <c r="M46" s="148"/>
      <c r="N46" s="148"/>
      <c r="O46" s="142"/>
      <c r="P46" s="142"/>
      <c r="Q46" s="142"/>
      <c r="R46" s="142"/>
      <c r="S46" s="142"/>
      <c r="T46" s="142"/>
      <c r="U46" s="142"/>
      <c r="V46" s="142"/>
      <c r="W46" s="142"/>
      <c r="X46" s="142"/>
      <c r="Y46" s="142"/>
      <c r="Z46" s="142"/>
      <c r="AA46" s="142"/>
      <c r="AB46" s="142"/>
      <c r="AC46" s="142"/>
      <c r="AD46" s="142"/>
      <c r="AE46" s="142"/>
      <c r="AF46" s="142"/>
      <c r="AG46" s="142"/>
      <c r="AH46" s="142"/>
      <c r="AI46" s="142"/>
      <c r="AJ46" s="142"/>
    </row>
    <row r="47" spans="1:36" x14ac:dyDescent="0.2">
      <c r="A47" s="142"/>
      <c r="B47" s="142"/>
      <c r="C47" s="61" t="s">
        <v>442</v>
      </c>
      <c r="D47" s="148"/>
      <c r="E47" s="148"/>
      <c r="F47" s="148"/>
      <c r="G47" s="148"/>
      <c r="H47" s="148"/>
      <c r="I47" s="148"/>
      <c r="J47" s="148"/>
      <c r="K47" s="148"/>
      <c r="L47" s="148"/>
      <c r="M47" s="148"/>
      <c r="N47" s="148"/>
      <c r="O47" s="142"/>
      <c r="P47" s="142"/>
      <c r="Q47" s="142"/>
      <c r="R47" s="142"/>
      <c r="S47" s="142"/>
      <c r="T47" s="142"/>
      <c r="U47" s="142"/>
      <c r="V47" s="142"/>
      <c r="W47" s="142"/>
      <c r="X47" s="142"/>
      <c r="Y47" s="142"/>
      <c r="Z47" s="142"/>
      <c r="AA47" s="142"/>
      <c r="AB47" s="142"/>
      <c r="AC47" s="142"/>
      <c r="AD47" s="142"/>
      <c r="AE47" s="142"/>
      <c r="AF47" s="142"/>
      <c r="AG47" s="142"/>
      <c r="AH47" s="142"/>
      <c r="AI47" s="142"/>
      <c r="AJ47" s="142"/>
    </row>
    <row r="48" spans="1:36" ht="5.25" customHeight="1" x14ac:dyDescent="0.2">
      <c r="A48" s="142"/>
      <c r="B48" s="142"/>
      <c r="C48" s="148"/>
      <c r="D48" s="148"/>
      <c r="E48" s="148"/>
      <c r="F48" s="148"/>
      <c r="G48" s="148"/>
      <c r="H48" s="148"/>
      <c r="I48" s="148"/>
      <c r="J48" s="148"/>
      <c r="K48" s="148"/>
      <c r="L48" s="148"/>
      <c r="M48" s="148"/>
      <c r="N48" s="148"/>
      <c r="O48" s="142"/>
      <c r="P48" s="142"/>
      <c r="Q48" s="142"/>
      <c r="R48" s="142"/>
      <c r="S48" s="142"/>
      <c r="T48" s="142"/>
      <c r="U48" s="142"/>
      <c r="V48" s="142"/>
      <c r="W48" s="142"/>
      <c r="X48" s="142"/>
      <c r="Y48" s="142"/>
      <c r="Z48" s="142"/>
      <c r="AA48" s="142"/>
      <c r="AB48" s="142"/>
      <c r="AC48" s="142"/>
      <c r="AD48" s="142"/>
      <c r="AE48" s="142"/>
      <c r="AF48" s="142"/>
      <c r="AG48" s="142"/>
      <c r="AH48" s="142"/>
      <c r="AI48" s="142"/>
      <c r="AJ48" s="142"/>
    </row>
    <row r="49" hidden="1" x14ac:dyDescent="0.2"/>
  </sheetData>
  <sheetProtection sheet="1" objects="1" scenarios="1" selectLockedCells="1"/>
  <mergeCells count="91">
    <mergeCell ref="B43:N43"/>
    <mergeCell ref="O43:S43"/>
    <mergeCell ref="T43:X43"/>
    <mergeCell ref="Y43:AC43"/>
    <mergeCell ref="B35:I35"/>
    <mergeCell ref="B39:N39"/>
    <mergeCell ref="B42:N42"/>
    <mergeCell ref="AD43:AI43"/>
    <mergeCell ref="AD39:AI39"/>
    <mergeCell ref="O35:V35"/>
    <mergeCell ref="O39:S39"/>
    <mergeCell ref="T39:X39"/>
    <mergeCell ref="AB35:AI35"/>
    <mergeCell ref="O42:S42"/>
    <mergeCell ref="T42:X42"/>
    <mergeCell ref="Y42:AC42"/>
    <mergeCell ref="AD42:AI42"/>
    <mergeCell ref="T30:AA30"/>
    <mergeCell ref="Y41:AC41"/>
    <mergeCell ref="D30:S30"/>
    <mergeCell ref="B30:C30"/>
    <mergeCell ref="Y39:AC39"/>
    <mergeCell ref="D31:S31"/>
    <mergeCell ref="T31:AA31"/>
    <mergeCell ref="AB31:AI31"/>
    <mergeCell ref="B31:C31"/>
    <mergeCell ref="AD41:AI41"/>
    <mergeCell ref="B41:N41"/>
    <mergeCell ref="O41:S41"/>
    <mergeCell ref="T41:X41"/>
    <mergeCell ref="B44:N44"/>
    <mergeCell ref="O44:S44"/>
    <mergeCell ref="T44:X44"/>
    <mergeCell ref="Y44:AC44"/>
    <mergeCell ref="AD44:AI44"/>
    <mergeCell ref="AB20:AI20"/>
    <mergeCell ref="AB21:AI21"/>
    <mergeCell ref="AB30:AI30"/>
    <mergeCell ref="AB26:AI26"/>
    <mergeCell ref="AB22:AI22"/>
    <mergeCell ref="AB23:AI23"/>
    <mergeCell ref="AB24:AI24"/>
    <mergeCell ref="AB28:AI28"/>
    <mergeCell ref="AB29:AI29"/>
    <mergeCell ref="AB25:AI25"/>
    <mergeCell ref="AB27:AI27"/>
    <mergeCell ref="U13:V13"/>
    <mergeCell ref="AH13:AI13"/>
    <mergeCell ref="T18:AA18"/>
    <mergeCell ref="T19:AA19"/>
    <mergeCell ref="Z13:AG13"/>
    <mergeCell ref="M13:T13"/>
    <mergeCell ref="D18:S18"/>
    <mergeCell ref="B13:I13"/>
    <mergeCell ref="J13:K13"/>
    <mergeCell ref="D19:S19"/>
    <mergeCell ref="AB18:AI18"/>
    <mergeCell ref="AB19:AI19"/>
    <mergeCell ref="B19:C19"/>
    <mergeCell ref="B18:C18"/>
    <mergeCell ref="B15:V15"/>
    <mergeCell ref="T27:AA27"/>
    <mergeCell ref="B26:C26"/>
    <mergeCell ref="B25:C25"/>
    <mergeCell ref="T26:AA26"/>
    <mergeCell ref="T28:AA28"/>
    <mergeCell ref="B29:C29"/>
    <mergeCell ref="T23:AA23"/>
    <mergeCell ref="D28:S28"/>
    <mergeCell ref="D29:S29"/>
    <mergeCell ref="D25:S25"/>
    <mergeCell ref="D26:S26"/>
    <mergeCell ref="B24:C24"/>
    <mergeCell ref="T29:AA29"/>
    <mergeCell ref="D24:S24"/>
    <mergeCell ref="D23:S23"/>
    <mergeCell ref="B23:C23"/>
    <mergeCell ref="B27:C27"/>
    <mergeCell ref="B28:C28"/>
    <mergeCell ref="T24:AA24"/>
    <mergeCell ref="T25:AA25"/>
    <mergeCell ref="D27:S27"/>
    <mergeCell ref="T20:AA20"/>
    <mergeCell ref="T21:AA21"/>
    <mergeCell ref="T22:AA22"/>
    <mergeCell ref="D22:S22"/>
    <mergeCell ref="B20:C20"/>
    <mergeCell ref="B21:C21"/>
    <mergeCell ref="B22:C22"/>
    <mergeCell ref="D20:S20"/>
    <mergeCell ref="D21:S21"/>
  </mergeCells>
  <phoneticPr fontId="12" type="noConversion"/>
  <dataValidations count="7">
    <dataValidation type="decimal" allowBlank="1" showInputMessage="1" showErrorMessage="1" sqref="O39:S39 O41:S43">
      <formula1>0</formula1>
      <formula2>1</formula2>
    </dataValidation>
    <dataValidation allowBlank="1" showInputMessage="1" showErrorMessage="1" prompt="Příjmy z podnikání nebo jiné samostatné výdělečné činnosti." sqref="T18:AA18"/>
    <dataValidation allowBlank="1" showInputMessage="1" showErrorMessage="1" prompt="Pokud odečítáte skutečné výdaje, vepište údaj o nákladech ze své evidence. Jestliže se rozhodnete pro paušální náklady, odečtěte jen procenta z příjmů." sqref="T19:AA19"/>
    <dataValidation allowBlank="1" showInputMessage="1" showErrorMessage="1" prompt="Vyplní se přerozdělené výdaje." sqref="T25:AA25"/>
    <dataValidation allowBlank="1" showInputMessage="1" showErrorMessage="1" prompt="Pokud jste vy sami spolupracující osobou, vepište část příjmů, která připadá na vás." sqref="T26:AA26"/>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7:AA27"/>
    <dataValidation allowBlank="1" showInputMessage="1" showErrorMessage="1" prompt="Řádek vyplňte pouze v případě výpočtu solidárního zvýšení daně." sqref="T31:AA31"/>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9 T3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tint="-0.499984740745262"/>
  </sheetPr>
  <dimension ref="A1:AU65"/>
  <sheetViews>
    <sheetView showGridLines="0" showRowColHeaders="0" zoomScaleNormal="100" workbookViewId="0">
      <selection activeCell="B4" sqref="B4:J4"/>
    </sheetView>
  </sheetViews>
  <sheetFormatPr defaultColWidth="0" defaultRowHeight="10" zeroHeight="1" x14ac:dyDescent="0.35"/>
  <cols>
    <col min="1" max="1" width="1.81640625" style="140" customWidth="1"/>
    <col min="2" max="40" width="2.1796875" style="140" customWidth="1"/>
    <col min="41" max="45" width="1.7265625" style="140" customWidth="1"/>
    <col min="46" max="46" width="2.1796875" style="140" customWidth="1"/>
    <col min="47" max="47" width="1.7265625" style="140" customWidth="1"/>
    <col min="48" max="16384" width="0" style="140" hidden="1"/>
  </cols>
  <sheetData>
    <row r="1" spans="1:47" x14ac:dyDescent="0.3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row>
    <row r="2" spans="1:47" x14ac:dyDescent="0.35">
      <c r="A2" s="161"/>
      <c r="B2" s="171" t="s">
        <v>364</v>
      </c>
      <c r="C2" s="17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row>
    <row r="3" spans="1:47" x14ac:dyDescent="0.35">
      <c r="A3" s="161"/>
      <c r="B3" s="161" t="s">
        <v>190</v>
      </c>
      <c r="C3" s="161"/>
      <c r="D3" s="161"/>
      <c r="E3" s="161"/>
      <c r="F3" s="161"/>
      <c r="G3" s="161"/>
      <c r="H3" s="161"/>
      <c r="I3" s="161"/>
      <c r="J3" s="161"/>
      <c r="K3" s="161" t="s">
        <v>191</v>
      </c>
      <c r="L3" s="161"/>
      <c r="M3" s="161"/>
      <c r="N3" s="161"/>
      <c r="O3" s="161"/>
      <c r="P3" s="161"/>
      <c r="Q3" s="161"/>
      <c r="R3" s="161"/>
      <c r="S3" s="161"/>
      <c r="T3" s="161" t="s">
        <v>192</v>
      </c>
      <c r="U3" s="161"/>
      <c r="V3" s="161"/>
      <c r="W3" s="161"/>
      <c r="X3" s="161"/>
      <c r="Y3" s="161"/>
      <c r="Z3" s="161"/>
      <c r="AA3" s="161"/>
      <c r="AB3" s="161"/>
      <c r="AC3" s="161" t="s">
        <v>193</v>
      </c>
      <c r="AD3" s="161"/>
      <c r="AE3" s="161"/>
      <c r="AF3" s="161"/>
      <c r="AG3" s="161"/>
      <c r="AH3" s="161"/>
      <c r="AI3" s="161"/>
      <c r="AJ3" s="161"/>
      <c r="AK3" s="161"/>
      <c r="AL3" s="161" t="s">
        <v>194</v>
      </c>
      <c r="AM3" s="161"/>
      <c r="AN3" s="161"/>
      <c r="AO3" s="161"/>
      <c r="AP3" s="161"/>
      <c r="AQ3" s="161"/>
      <c r="AR3" s="161"/>
      <c r="AS3" s="161"/>
      <c r="AT3" s="161"/>
      <c r="AU3" s="161"/>
    </row>
    <row r="4" spans="1:47" ht="21" customHeight="1" x14ac:dyDescent="0.35">
      <c r="A4" s="161"/>
      <c r="B4" s="680"/>
      <c r="C4" s="681"/>
      <c r="D4" s="681"/>
      <c r="E4" s="681"/>
      <c r="F4" s="681"/>
      <c r="G4" s="681"/>
      <c r="H4" s="681"/>
      <c r="I4" s="681"/>
      <c r="J4" s="682"/>
      <c r="K4" s="680"/>
      <c r="L4" s="681"/>
      <c r="M4" s="681"/>
      <c r="N4" s="681"/>
      <c r="O4" s="681"/>
      <c r="P4" s="681"/>
      <c r="Q4" s="681"/>
      <c r="R4" s="681"/>
      <c r="S4" s="682"/>
      <c r="T4" s="680"/>
      <c r="U4" s="681"/>
      <c r="V4" s="681"/>
      <c r="W4" s="681"/>
      <c r="X4" s="681"/>
      <c r="Y4" s="681"/>
      <c r="Z4" s="681"/>
      <c r="AA4" s="681"/>
      <c r="AB4" s="682"/>
      <c r="AC4" s="680"/>
      <c r="AD4" s="681"/>
      <c r="AE4" s="681"/>
      <c r="AF4" s="681"/>
      <c r="AG4" s="681"/>
      <c r="AH4" s="681"/>
      <c r="AI4" s="681"/>
      <c r="AJ4" s="681"/>
      <c r="AK4" s="682"/>
      <c r="AL4" s="680"/>
      <c r="AM4" s="681"/>
      <c r="AN4" s="681"/>
      <c r="AO4" s="681"/>
      <c r="AP4" s="681"/>
      <c r="AQ4" s="681"/>
      <c r="AR4" s="681"/>
      <c r="AS4" s="681"/>
      <c r="AT4" s="682"/>
      <c r="AU4" s="161"/>
    </row>
    <row r="5" spans="1:47" x14ac:dyDescent="0.3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row>
    <row r="6" spans="1:47" x14ac:dyDescent="0.35">
      <c r="A6" s="161"/>
      <c r="B6" s="171" t="s">
        <v>195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row>
    <row r="7" spans="1:47" x14ac:dyDescent="0.35">
      <c r="A7" s="161"/>
      <c r="B7" s="161" t="s">
        <v>196</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row>
    <row r="8" spans="1:47" ht="16.5" customHeight="1" x14ac:dyDescent="0.35">
      <c r="A8" s="161"/>
      <c r="B8" s="659"/>
      <c r="C8" s="660"/>
      <c r="D8" s="660"/>
      <c r="E8" s="660"/>
      <c r="F8" s="660"/>
      <c r="G8" s="660"/>
      <c r="H8" s="660"/>
      <c r="I8" s="660"/>
      <c r="J8" s="660"/>
      <c r="K8" s="660"/>
      <c r="L8" s="660"/>
      <c r="M8" s="660"/>
      <c r="N8" s="660"/>
      <c r="O8" s="660"/>
      <c r="P8" s="660"/>
      <c r="Q8" s="660"/>
      <c r="R8" s="661"/>
      <c r="S8" s="633" t="s">
        <v>197</v>
      </c>
      <c r="T8" s="634" t="s">
        <v>197</v>
      </c>
      <c r="U8" s="634"/>
      <c r="V8" s="634"/>
      <c r="W8" s="634"/>
      <c r="X8" s="634"/>
      <c r="Y8" s="634"/>
      <c r="Z8" s="634"/>
      <c r="AA8" s="634"/>
      <c r="AB8" s="634"/>
      <c r="AC8" s="634"/>
      <c r="AD8" s="634"/>
      <c r="AE8" s="634"/>
      <c r="AF8" s="635"/>
      <c r="AG8" s="633" t="s">
        <v>198</v>
      </c>
      <c r="AH8" s="634"/>
      <c r="AI8" s="634"/>
      <c r="AJ8" s="634"/>
      <c r="AK8" s="634"/>
      <c r="AL8" s="634"/>
      <c r="AM8" s="634"/>
      <c r="AN8" s="634"/>
      <c r="AO8" s="634"/>
      <c r="AP8" s="634"/>
      <c r="AQ8" s="634"/>
      <c r="AR8" s="634"/>
      <c r="AS8" s="634"/>
      <c r="AT8" s="635"/>
      <c r="AU8" s="161"/>
    </row>
    <row r="9" spans="1:47" ht="16.5" customHeight="1" x14ac:dyDescent="0.35">
      <c r="A9" s="161"/>
      <c r="B9" s="659" t="s">
        <v>199</v>
      </c>
      <c r="C9" s="660"/>
      <c r="D9" s="660"/>
      <c r="E9" s="660"/>
      <c r="F9" s="660"/>
      <c r="G9" s="660"/>
      <c r="H9" s="660"/>
      <c r="I9" s="660"/>
      <c r="J9" s="660"/>
      <c r="K9" s="660"/>
      <c r="L9" s="660"/>
      <c r="M9" s="660"/>
      <c r="N9" s="660"/>
      <c r="O9" s="660"/>
      <c r="P9" s="660"/>
      <c r="Q9" s="660"/>
      <c r="R9" s="661"/>
      <c r="S9" s="648"/>
      <c r="T9" s="649"/>
      <c r="U9" s="649"/>
      <c r="V9" s="649"/>
      <c r="W9" s="649"/>
      <c r="X9" s="649"/>
      <c r="Y9" s="649"/>
      <c r="Z9" s="649"/>
      <c r="AA9" s="649"/>
      <c r="AB9" s="649"/>
      <c r="AC9" s="649"/>
      <c r="AD9" s="649"/>
      <c r="AE9" s="649"/>
      <c r="AF9" s="650"/>
      <c r="AG9" s="648"/>
      <c r="AH9" s="649"/>
      <c r="AI9" s="649"/>
      <c r="AJ9" s="649"/>
      <c r="AK9" s="649"/>
      <c r="AL9" s="649"/>
      <c r="AM9" s="649"/>
      <c r="AN9" s="649"/>
      <c r="AO9" s="649"/>
      <c r="AP9" s="649"/>
      <c r="AQ9" s="649"/>
      <c r="AR9" s="649"/>
      <c r="AS9" s="649"/>
      <c r="AT9" s="650"/>
      <c r="AU9" s="161"/>
    </row>
    <row r="10" spans="1:47" ht="16.5" customHeight="1" x14ac:dyDescent="0.35">
      <c r="A10" s="161"/>
      <c r="B10" s="659" t="s">
        <v>200</v>
      </c>
      <c r="C10" s="660"/>
      <c r="D10" s="660"/>
      <c r="E10" s="660"/>
      <c r="F10" s="660"/>
      <c r="G10" s="660"/>
      <c r="H10" s="660"/>
      <c r="I10" s="660"/>
      <c r="J10" s="660"/>
      <c r="K10" s="660"/>
      <c r="L10" s="660"/>
      <c r="M10" s="660"/>
      <c r="N10" s="660"/>
      <c r="O10" s="660"/>
      <c r="P10" s="660"/>
      <c r="Q10" s="660"/>
      <c r="R10" s="661"/>
      <c r="S10" s="648"/>
      <c r="T10" s="649"/>
      <c r="U10" s="649"/>
      <c r="V10" s="649"/>
      <c r="W10" s="649"/>
      <c r="X10" s="649"/>
      <c r="Y10" s="649"/>
      <c r="Z10" s="649"/>
      <c r="AA10" s="649"/>
      <c r="AB10" s="649"/>
      <c r="AC10" s="649"/>
      <c r="AD10" s="649"/>
      <c r="AE10" s="649"/>
      <c r="AF10" s="650"/>
      <c r="AG10" s="648"/>
      <c r="AH10" s="649"/>
      <c r="AI10" s="649"/>
      <c r="AJ10" s="649"/>
      <c r="AK10" s="649"/>
      <c r="AL10" s="649"/>
      <c r="AM10" s="649"/>
      <c r="AN10" s="649"/>
      <c r="AO10" s="649"/>
      <c r="AP10" s="649"/>
      <c r="AQ10" s="649"/>
      <c r="AR10" s="649"/>
      <c r="AS10" s="649"/>
      <c r="AT10" s="650"/>
      <c r="AU10" s="161"/>
    </row>
    <row r="11" spans="1:47" ht="16.5" customHeight="1" x14ac:dyDescent="0.35">
      <c r="A11" s="161"/>
      <c r="B11" s="659" t="s">
        <v>201</v>
      </c>
      <c r="C11" s="660"/>
      <c r="D11" s="660"/>
      <c r="E11" s="660"/>
      <c r="F11" s="660"/>
      <c r="G11" s="660"/>
      <c r="H11" s="660"/>
      <c r="I11" s="660"/>
      <c r="J11" s="660"/>
      <c r="K11" s="660"/>
      <c r="L11" s="660"/>
      <c r="M11" s="660"/>
      <c r="N11" s="660"/>
      <c r="O11" s="660"/>
      <c r="P11" s="660"/>
      <c r="Q11" s="660"/>
      <c r="R11" s="661"/>
      <c r="S11" s="648"/>
      <c r="T11" s="649"/>
      <c r="U11" s="649"/>
      <c r="V11" s="649"/>
      <c r="W11" s="649"/>
      <c r="X11" s="649"/>
      <c r="Y11" s="649"/>
      <c r="Z11" s="649"/>
      <c r="AA11" s="649"/>
      <c r="AB11" s="649"/>
      <c r="AC11" s="649"/>
      <c r="AD11" s="649"/>
      <c r="AE11" s="649"/>
      <c r="AF11" s="650"/>
      <c r="AG11" s="648"/>
      <c r="AH11" s="649"/>
      <c r="AI11" s="649"/>
      <c r="AJ11" s="649"/>
      <c r="AK11" s="649"/>
      <c r="AL11" s="649"/>
      <c r="AM11" s="649"/>
      <c r="AN11" s="649"/>
      <c r="AO11" s="649"/>
      <c r="AP11" s="649"/>
      <c r="AQ11" s="649"/>
      <c r="AR11" s="649"/>
      <c r="AS11" s="649"/>
      <c r="AT11" s="650"/>
      <c r="AU11" s="161"/>
    </row>
    <row r="12" spans="1:47" ht="16.5" customHeight="1" x14ac:dyDescent="0.35">
      <c r="A12" s="161"/>
      <c r="B12" s="659" t="s">
        <v>202</v>
      </c>
      <c r="C12" s="660"/>
      <c r="D12" s="660"/>
      <c r="E12" s="660"/>
      <c r="F12" s="660"/>
      <c r="G12" s="660"/>
      <c r="H12" s="660"/>
      <c r="I12" s="660"/>
      <c r="J12" s="660"/>
      <c r="K12" s="660"/>
      <c r="L12" s="660"/>
      <c r="M12" s="660"/>
      <c r="N12" s="660"/>
      <c r="O12" s="660"/>
      <c r="P12" s="660"/>
      <c r="Q12" s="660"/>
      <c r="R12" s="661"/>
      <c r="S12" s="648"/>
      <c r="T12" s="649"/>
      <c r="U12" s="649"/>
      <c r="V12" s="649"/>
      <c r="W12" s="649"/>
      <c r="X12" s="649"/>
      <c r="Y12" s="649"/>
      <c r="Z12" s="649"/>
      <c r="AA12" s="649"/>
      <c r="AB12" s="649"/>
      <c r="AC12" s="649"/>
      <c r="AD12" s="649"/>
      <c r="AE12" s="649"/>
      <c r="AF12" s="650"/>
      <c r="AG12" s="648"/>
      <c r="AH12" s="649"/>
      <c r="AI12" s="649"/>
      <c r="AJ12" s="649"/>
      <c r="AK12" s="649"/>
      <c r="AL12" s="649"/>
      <c r="AM12" s="649"/>
      <c r="AN12" s="649"/>
      <c r="AO12" s="649"/>
      <c r="AP12" s="649"/>
      <c r="AQ12" s="649"/>
      <c r="AR12" s="649"/>
      <c r="AS12" s="649"/>
      <c r="AT12" s="650"/>
      <c r="AU12" s="161"/>
    </row>
    <row r="13" spans="1:47" ht="16.5" customHeight="1" x14ac:dyDescent="0.35">
      <c r="A13" s="161"/>
      <c r="B13" s="683" t="s">
        <v>394</v>
      </c>
      <c r="C13" s="684"/>
      <c r="D13" s="684"/>
      <c r="E13" s="684"/>
      <c r="F13" s="684"/>
      <c r="G13" s="684"/>
      <c r="H13" s="684"/>
      <c r="I13" s="684"/>
      <c r="J13" s="684"/>
      <c r="K13" s="684"/>
      <c r="L13" s="684"/>
      <c r="M13" s="684"/>
      <c r="N13" s="684"/>
      <c r="O13" s="684"/>
      <c r="P13" s="684"/>
      <c r="Q13" s="684"/>
      <c r="R13" s="685"/>
      <c r="S13" s="648"/>
      <c r="T13" s="649"/>
      <c r="U13" s="649"/>
      <c r="V13" s="649"/>
      <c r="W13" s="649"/>
      <c r="X13" s="649"/>
      <c r="Y13" s="649"/>
      <c r="Z13" s="649"/>
      <c r="AA13" s="649"/>
      <c r="AB13" s="649"/>
      <c r="AC13" s="649"/>
      <c r="AD13" s="649"/>
      <c r="AE13" s="649"/>
      <c r="AF13" s="650"/>
      <c r="AG13" s="648"/>
      <c r="AH13" s="649"/>
      <c r="AI13" s="649"/>
      <c r="AJ13" s="649"/>
      <c r="AK13" s="649"/>
      <c r="AL13" s="649"/>
      <c r="AM13" s="649"/>
      <c r="AN13" s="649"/>
      <c r="AO13" s="649"/>
      <c r="AP13" s="649"/>
      <c r="AQ13" s="649"/>
      <c r="AR13" s="649"/>
      <c r="AS13" s="649"/>
      <c r="AT13" s="650"/>
      <c r="AU13" s="161"/>
    </row>
    <row r="14" spans="1:47" ht="16.5" customHeight="1" x14ac:dyDescent="0.35">
      <c r="A14" s="161"/>
      <c r="B14" s="659" t="s">
        <v>203</v>
      </c>
      <c r="C14" s="660"/>
      <c r="D14" s="660"/>
      <c r="E14" s="660"/>
      <c r="F14" s="660"/>
      <c r="G14" s="660"/>
      <c r="H14" s="660"/>
      <c r="I14" s="660"/>
      <c r="J14" s="660"/>
      <c r="K14" s="660"/>
      <c r="L14" s="660"/>
      <c r="M14" s="660"/>
      <c r="N14" s="660"/>
      <c r="O14" s="660"/>
      <c r="P14" s="660"/>
      <c r="Q14" s="660"/>
      <c r="R14" s="661"/>
      <c r="S14" s="648"/>
      <c r="T14" s="649"/>
      <c r="U14" s="649"/>
      <c r="V14" s="649"/>
      <c r="W14" s="649"/>
      <c r="X14" s="649"/>
      <c r="Y14" s="649"/>
      <c r="Z14" s="649"/>
      <c r="AA14" s="649"/>
      <c r="AB14" s="649"/>
      <c r="AC14" s="649"/>
      <c r="AD14" s="649"/>
      <c r="AE14" s="649"/>
      <c r="AF14" s="650"/>
      <c r="AG14" s="648"/>
      <c r="AH14" s="649"/>
      <c r="AI14" s="649"/>
      <c r="AJ14" s="649"/>
      <c r="AK14" s="649"/>
      <c r="AL14" s="649"/>
      <c r="AM14" s="649"/>
      <c r="AN14" s="649"/>
      <c r="AO14" s="649"/>
      <c r="AP14" s="649"/>
      <c r="AQ14" s="649"/>
      <c r="AR14" s="649"/>
      <c r="AS14" s="649"/>
      <c r="AT14" s="650"/>
      <c r="AU14" s="161"/>
    </row>
    <row r="15" spans="1:47" ht="16.5" customHeight="1" x14ac:dyDescent="0.35">
      <c r="A15" s="161"/>
      <c r="B15" s="662" t="s">
        <v>443</v>
      </c>
      <c r="C15" s="660"/>
      <c r="D15" s="660"/>
      <c r="E15" s="660"/>
      <c r="F15" s="660"/>
      <c r="G15" s="660"/>
      <c r="H15" s="660"/>
      <c r="I15" s="660"/>
      <c r="J15" s="660"/>
      <c r="K15" s="660"/>
      <c r="L15" s="660"/>
      <c r="M15" s="660"/>
      <c r="N15" s="660"/>
      <c r="O15" s="660"/>
      <c r="P15" s="660"/>
      <c r="Q15" s="660"/>
      <c r="R15" s="661"/>
      <c r="S15" s="648"/>
      <c r="T15" s="649"/>
      <c r="U15" s="649"/>
      <c r="V15" s="649"/>
      <c r="W15" s="649"/>
      <c r="X15" s="649"/>
      <c r="Y15" s="649"/>
      <c r="Z15" s="649"/>
      <c r="AA15" s="649"/>
      <c r="AB15" s="649"/>
      <c r="AC15" s="649"/>
      <c r="AD15" s="649"/>
      <c r="AE15" s="649"/>
      <c r="AF15" s="650"/>
      <c r="AG15" s="648"/>
      <c r="AH15" s="649"/>
      <c r="AI15" s="649"/>
      <c r="AJ15" s="649"/>
      <c r="AK15" s="649"/>
      <c r="AL15" s="649"/>
      <c r="AM15" s="649"/>
      <c r="AN15" s="649"/>
      <c r="AO15" s="649"/>
      <c r="AP15" s="649"/>
      <c r="AQ15" s="649"/>
      <c r="AR15" s="649"/>
      <c r="AS15" s="649"/>
      <c r="AT15" s="650"/>
      <c r="AU15" s="161"/>
    </row>
    <row r="16" spans="1:47" ht="16.5" customHeight="1" x14ac:dyDescent="0.35">
      <c r="A16" s="161"/>
      <c r="B16" s="659" t="s">
        <v>204</v>
      </c>
      <c r="C16" s="660"/>
      <c r="D16" s="660"/>
      <c r="E16" s="660"/>
      <c r="F16" s="660"/>
      <c r="G16" s="660"/>
      <c r="H16" s="660"/>
      <c r="I16" s="660"/>
      <c r="J16" s="660"/>
      <c r="K16" s="660"/>
      <c r="L16" s="660"/>
      <c r="M16" s="660"/>
      <c r="N16" s="660"/>
      <c r="O16" s="660"/>
      <c r="P16" s="660"/>
      <c r="Q16" s="660"/>
      <c r="R16" s="661"/>
      <c r="S16" s="648"/>
      <c r="T16" s="649"/>
      <c r="U16" s="649"/>
      <c r="V16" s="649"/>
      <c r="W16" s="649"/>
      <c r="X16" s="649"/>
      <c r="Y16" s="649"/>
      <c r="Z16" s="649"/>
      <c r="AA16" s="649"/>
      <c r="AB16" s="649"/>
      <c r="AC16" s="649"/>
      <c r="AD16" s="649"/>
      <c r="AE16" s="649"/>
      <c r="AF16" s="650"/>
      <c r="AG16" s="648"/>
      <c r="AH16" s="649"/>
      <c r="AI16" s="649"/>
      <c r="AJ16" s="649"/>
      <c r="AK16" s="649"/>
      <c r="AL16" s="649"/>
      <c r="AM16" s="649"/>
      <c r="AN16" s="649"/>
      <c r="AO16" s="649"/>
      <c r="AP16" s="649"/>
      <c r="AQ16" s="649"/>
      <c r="AR16" s="649"/>
      <c r="AS16" s="649"/>
      <c r="AT16" s="650"/>
      <c r="AU16" s="161"/>
    </row>
    <row r="17" spans="1:47" x14ac:dyDescent="0.3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row>
    <row r="18" spans="1:47" ht="15.75" customHeight="1" x14ac:dyDescent="0.35">
      <c r="A18" s="161"/>
      <c r="B18" s="151" t="s">
        <v>205</v>
      </c>
      <c r="C18" s="172"/>
      <c r="D18" s="172"/>
      <c r="E18" s="648"/>
      <c r="F18" s="649"/>
      <c r="G18" s="649"/>
      <c r="H18" s="649"/>
      <c r="I18" s="649"/>
      <c r="J18" s="649"/>
      <c r="K18" s="649"/>
      <c r="L18" s="649"/>
      <c r="M18" s="649"/>
      <c r="N18" s="649"/>
      <c r="O18" s="649"/>
      <c r="P18" s="649"/>
      <c r="Q18" s="649"/>
      <c r="R18" s="650"/>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row>
    <row r="19" spans="1:47" s="141" customFormat="1" ht="9" x14ac:dyDescent="0.35">
      <c r="A19" s="174"/>
      <c r="B19" s="174" t="s">
        <v>206</v>
      </c>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row>
    <row r="20" spans="1:47" x14ac:dyDescent="0.3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row>
    <row r="21" spans="1:47" ht="12" x14ac:dyDescent="0.35">
      <c r="A21" s="161"/>
      <c r="B21" s="171" t="s">
        <v>237</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row>
    <row r="22" spans="1:47" ht="10.5" x14ac:dyDescent="0.35">
      <c r="A22" s="161"/>
      <c r="B22" s="690" t="s">
        <v>207</v>
      </c>
      <c r="C22" s="692"/>
      <c r="D22" s="256" t="s">
        <v>319</v>
      </c>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7"/>
      <c r="AK22" s="690" t="s">
        <v>209</v>
      </c>
      <c r="AL22" s="691"/>
      <c r="AM22" s="691"/>
      <c r="AN22" s="691"/>
      <c r="AO22" s="691"/>
      <c r="AP22" s="691"/>
      <c r="AQ22" s="691"/>
      <c r="AR22" s="691"/>
      <c r="AS22" s="691"/>
      <c r="AT22" s="692"/>
      <c r="AU22" s="161"/>
    </row>
    <row r="23" spans="1:47" x14ac:dyDescent="0.35">
      <c r="A23" s="161"/>
      <c r="B23" s="693"/>
      <c r="C23" s="695"/>
      <c r="D23" s="178" t="s">
        <v>208</v>
      </c>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80"/>
      <c r="AK23" s="693"/>
      <c r="AL23" s="694"/>
      <c r="AM23" s="694"/>
      <c r="AN23" s="694"/>
      <c r="AO23" s="694"/>
      <c r="AP23" s="694"/>
      <c r="AQ23" s="694"/>
      <c r="AR23" s="694"/>
      <c r="AS23" s="694"/>
      <c r="AT23" s="695"/>
      <c r="AU23" s="161"/>
    </row>
    <row r="24" spans="1:47" ht="14.25" customHeight="1" x14ac:dyDescent="0.35">
      <c r="A24" s="161"/>
      <c r="B24" s="686" t="s">
        <v>210</v>
      </c>
      <c r="C24" s="686"/>
      <c r="D24" s="687"/>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9"/>
      <c r="AK24" s="648"/>
      <c r="AL24" s="649"/>
      <c r="AM24" s="649"/>
      <c r="AN24" s="649"/>
      <c r="AO24" s="649"/>
      <c r="AP24" s="649"/>
      <c r="AQ24" s="649"/>
      <c r="AR24" s="649"/>
      <c r="AS24" s="649"/>
      <c r="AT24" s="650"/>
      <c r="AU24" s="161"/>
    </row>
    <row r="25" spans="1:47" ht="14.25" customHeight="1" x14ac:dyDescent="0.35">
      <c r="A25" s="161"/>
      <c r="B25" s="686" t="s">
        <v>211</v>
      </c>
      <c r="C25" s="686"/>
      <c r="D25" s="687"/>
      <c r="E25" s="688"/>
      <c r="F25" s="688"/>
      <c r="G25" s="688"/>
      <c r="H25" s="688"/>
      <c r="I25" s="688"/>
      <c r="J25" s="688"/>
      <c r="K25" s="688"/>
      <c r="L25" s="688"/>
      <c r="M25" s="688"/>
      <c r="N25" s="688"/>
      <c r="O25" s="688"/>
      <c r="P25" s="688"/>
      <c r="Q25" s="688"/>
      <c r="R25" s="688"/>
      <c r="S25" s="688"/>
      <c r="T25" s="688"/>
      <c r="U25" s="688"/>
      <c r="V25" s="688"/>
      <c r="W25" s="688"/>
      <c r="X25" s="688"/>
      <c r="Y25" s="688"/>
      <c r="Z25" s="688"/>
      <c r="AA25" s="688"/>
      <c r="AB25" s="688"/>
      <c r="AC25" s="688"/>
      <c r="AD25" s="688"/>
      <c r="AE25" s="688"/>
      <c r="AF25" s="688"/>
      <c r="AG25" s="688"/>
      <c r="AH25" s="688"/>
      <c r="AI25" s="688"/>
      <c r="AJ25" s="689"/>
      <c r="AK25" s="648"/>
      <c r="AL25" s="649"/>
      <c r="AM25" s="649"/>
      <c r="AN25" s="649"/>
      <c r="AO25" s="649"/>
      <c r="AP25" s="649"/>
      <c r="AQ25" s="649"/>
      <c r="AR25" s="649"/>
      <c r="AS25" s="649"/>
      <c r="AT25" s="650"/>
      <c r="AU25" s="161"/>
    </row>
    <row r="26" spans="1:47" ht="14.25" customHeight="1" x14ac:dyDescent="0.35">
      <c r="A26" s="161"/>
      <c r="B26" s="686" t="s">
        <v>212</v>
      </c>
      <c r="C26" s="686"/>
      <c r="D26" s="687"/>
      <c r="E26" s="688"/>
      <c r="F26" s="688"/>
      <c r="G26" s="688"/>
      <c r="H26" s="688"/>
      <c r="I26" s="688"/>
      <c r="J26" s="688"/>
      <c r="K26" s="688"/>
      <c r="L26" s="688"/>
      <c r="M26" s="688"/>
      <c r="N26" s="688"/>
      <c r="O26" s="688"/>
      <c r="P26" s="688"/>
      <c r="Q26" s="688"/>
      <c r="R26" s="688"/>
      <c r="S26" s="688"/>
      <c r="T26" s="688"/>
      <c r="U26" s="688"/>
      <c r="V26" s="688"/>
      <c r="W26" s="688"/>
      <c r="X26" s="688"/>
      <c r="Y26" s="688"/>
      <c r="Z26" s="688"/>
      <c r="AA26" s="688"/>
      <c r="AB26" s="688"/>
      <c r="AC26" s="688"/>
      <c r="AD26" s="688"/>
      <c r="AE26" s="688"/>
      <c r="AF26" s="688"/>
      <c r="AG26" s="688"/>
      <c r="AH26" s="688"/>
      <c r="AI26" s="688"/>
      <c r="AJ26" s="689"/>
      <c r="AK26" s="648"/>
      <c r="AL26" s="649"/>
      <c r="AM26" s="649"/>
      <c r="AN26" s="649"/>
      <c r="AO26" s="649"/>
      <c r="AP26" s="649"/>
      <c r="AQ26" s="649"/>
      <c r="AR26" s="649"/>
      <c r="AS26" s="649"/>
      <c r="AT26" s="650"/>
      <c r="AU26" s="161"/>
    </row>
    <row r="27" spans="1:47" ht="14.25" customHeight="1" x14ac:dyDescent="0.35">
      <c r="A27" s="161"/>
      <c r="B27" s="686" t="s">
        <v>213</v>
      </c>
      <c r="C27" s="686"/>
      <c r="D27" s="687"/>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8"/>
      <c r="AJ27" s="689"/>
      <c r="AK27" s="648"/>
      <c r="AL27" s="649"/>
      <c r="AM27" s="649"/>
      <c r="AN27" s="649"/>
      <c r="AO27" s="649"/>
      <c r="AP27" s="649"/>
      <c r="AQ27" s="649"/>
      <c r="AR27" s="649"/>
      <c r="AS27" s="649"/>
      <c r="AT27" s="650"/>
      <c r="AU27" s="161"/>
    </row>
    <row r="28" spans="1:47" x14ac:dyDescent="0.3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row>
    <row r="29" spans="1:47" ht="10.5" x14ac:dyDescent="0.35">
      <c r="A29" s="161"/>
      <c r="B29" s="690" t="s">
        <v>207</v>
      </c>
      <c r="C29" s="692"/>
      <c r="D29" s="256" t="s">
        <v>320</v>
      </c>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7"/>
      <c r="AK29" s="690" t="s">
        <v>209</v>
      </c>
      <c r="AL29" s="691"/>
      <c r="AM29" s="691"/>
      <c r="AN29" s="691"/>
      <c r="AO29" s="691"/>
      <c r="AP29" s="691"/>
      <c r="AQ29" s="691"/>
      <c r="AR29" s="691"/>
      <c r="AS29" s="691"/>
      <c r="AT29" s="692"/>
      <c r="AU29" s="161"/>
    </row>
    <row r="30" spans="1:47" x14ac:dyDescent="0.35">
      <c r="A30" s="161"/>
      <c r="B30" s="693"/>
      <c r="C30" s="695"/>
      <c r="D30" s="178" t="s">
        <v>208</v>
      </c>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80"/>
      <c r="AK30" s="693"/>
      <c r="AL30" s="694"/>
      <c r="AM30" s="694"/>
      <c r="AN30" s="694"/>
      <c r="AO30" s="694"/>
      <c r="AP30" s="694"/>
      <c r="AQ30" s="694"/>
      <c r="AR30" s="694"/>
      <c r="AS30" s="694"/>
      <c r="AT30" s="695"/>
      <c r="AU30" s="161"/>
    </row>
    <row r="31" spans="1:47" ht="14.25" customHeight="1" x14ac:dyDescent="0.35">
      <c r="A31" s="161"/>
      <c r="B31" s="686" t="s">
        <v>210</v>
      </c>
      <c r="C31" s="686"/>
      <c r="D31" s="687"/>
      <c r="E31" s="688"/>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9"/>
      <c r="AK31" s="648"/>
      <c r="AL31" s="649"/>
      <c r="AM31" s="649"/>
      <c r="AN31" s="649"/>
      <c r="AO31" s="649"/>
      <c r="AP31" s="649"/>
      <c r="AQ31" s="649"/>
      <c r="AR31" s="649"/>
      <c r="AS31" s="649"/>
      <c r="AT31" s="650"/>
      <c r="AU31" s="161"/>
    </row>
    <row r="32" spans="1:47" ht="14.25" customHeight="1" x14ac:dyDescent="0.35">
      <c r="A32" s="161"/>
      <c r="B32" s="686" t="s">
        <v>211</v>
      </c>
      <c r="C32" s="686"/>
      <c r="D32" s="687"/>
      <c r="E32" s="688"/>
      <c r="F32" s="688"/>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9"/>
      <c r="AK32" s="648"/>
      <c r="AL32" s="649"/>
      <c r="AM32" s="649"/>
      <c r="AN32" s="649"/>
      <c r="AO32" s="649"/>
      <c r="AP32" s="649"/>
      <c r="AQ32" s="649"/>
      <c r="AR32" s="649"/>
      <c r="AS32" s="649"/>
      <c r="AT32" s="650"/>
      <c r="AU32" s="161"/>
    </row>
    <row r="33" spans="1:47" ht="14.25" customHeight="1" x14ac:dyDescent="0.35">
      <c r="A33" s="161"/>
      <c r="B33" s="686" t="s">
        <v>212</v>
      </c>
      <c r="C33" s="686"/>
      <c r="D33" s="687"/>
      <c r="E33" s="688"/>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8"/>
      <c r="AJ33" s="689"/>
      <c r="AK33" s="648"/>
      <c r="AL33" s="649"/>
      <c r="AM33" s="649"/>
      <c r="AN33" s="649"/>
      <c r="AO33" s="649"/>
      <c r="AP33" s="649"/>
      <c r="AQ33" s="649"/>
      <c r="AR33" s="649"/>
      <c r="AS33" s="649"/>
      <c r="AT33" s="650"/>
      <c r="AU33" s="161"/>
    </row>
    <row r="34" spans="1:47" ht="14.25" customHeight="1" x14ac:dyDescent="0.35">
      <c r="A34" s="161"/>
      <c r="B34" s="686" t="s">
        <v>213</v>
      </c>
      <c r="C34" s="686"/>
      <c r="D34" s="687"/>
      <c r="E34" s="688"/>
      <c r="F34" s="688"/>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9"/>
      <c r="AK34" s="648"/>
      <c r="AL34" s="649"/>
      <c r="AM34" s="649"/>
      <c r="AN34" s="649"/>
      <c r="AO34" s="649"/>
      <c r="AP34" s="649"/>
      <c r="AQ34" s="649"/>
      <c r="AR34" s="649"/>
      <c r="AS34" s="649"/>
      <c r="AT34" s="650"/>
      <c r="AU34" s="161"/>
    </row>
    <row r="35" spans="1:47" x14ac:dyDescent="0.35">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row>
    <row r="36" spans="1:47" ht="12" x14ac:dyDescent="0.35">
      <c r="A36" s="161"/>
      <c r="B36" s="171" t="s">
        <v>395</v>
      </c>
      <c r="C36" s="161"/>
      <c r="D36" s="161"/>
      <c r="E36" s="161"/>
      <c r="F36" s="161"/>
      <c r="G36" s="161"/>
      <c r="H36" s="161"/>
      <c r="I36" s="161"/>
      <c r="J36" s="161"/>
      <c r="K36" s="161"/>
      <c r="L36" s="161"/>
      <c r="M36" s="161"/>
      <c r="N36" s="161"/>
      <c r="O36" s="277"/>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row>
    <row r="37" spans="1:47" x14ac:dyDescent="0.35">
      <c r="A37" s="161"/>
      <c r="B37" s="269" t="s">
        <v>396</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3"/>
      <c r="AU37" s="161"/>
    </row>
    <row r="38" spans="1:47" ht="15" customHeight="1" x14ac:dyDescent="0.35">
      <c r="A38" s="161"/>
      <c r="B38" s="175"/>
      <c r="C38" s="177"/>
      <c r="D38" s="696" t="s">
        <v>214</v>
      </c>
      <c r="E38" s="697"/>
      <c r="F38" s="697"/>
      <c r="G38" s="697"/>
      <c r="H38" s="697"/>
      <c r="I38" s="697"/>
      <c r="J38" s="698"/>
      <c r="K38" s="696" t="s">
        <v>215</v>
      </c>
      <c r="L38" s="697"/>
      <c r="M38" s="697"/>
      <c r="N38" s="697"/>
      <c r="O38" s="697"/>
      <c r="P38" s="697"/>
      <c r="Q38" s="697"/>
      <c r="R38" s="697"/>
      <c r="S38" s="697"/>
      <c r="T38" s="698"/>
      <c r="U38" s="696" t="s">
        <v>216</v>
      </c>
      <c r="V38" s="697"/>
      <c r="W38" s="697"/>
      <c r="X38" s="697"/>
      <c r="Y38" s="697"/>
      <c r="Z38" s="697"/>
      <c r="AA38" s="697"/>
      <c r="AB38" s="697"/>
      <c r="AC38" s="698"/>
      <c r="AD38" s="157"/>
      <c r="AE38" s="158"/>
      <c r="AF38" s="158"/>
      <c r="AG38" s="158" t="s">
        <v>217</v>
      </c>
      <c r="AH38" s="158"/>
      <c r="AI38" s="158"/>
      <c r="AJ38" s="158"/>
      <c r="AK38" s="159"/>
      <c r="AL38" s="157"/>
      <c r="AM38" s="158"/>
      <c r="AN38" s="158"/>
      <c r="AO38" s="158" t="s">
        <v>217</v>
      </c>
      <c r="AP38" s="158"/>
      <c r="AQ38" s="158"/>
      <c r="AR38" s="158"/>
      <c r="AS38" s="158"/>
      <c r="AT38" s="159"/>
      <c r="AU38" s="161"/>
    </row>
    <row r="39" spans="1:47" x14ac:dyDescent="0.35">
      <c r="A39" s="161"/>
      <c r="B39" s="178"/>
      <c r="C39" s="180"/>
      <c r="D39" s="693"/>
      <c r="E39" s="694"/>
      <c r="F39" s="694"/>
      <c r="G39" s="694"/>
      <c r="H39" s="694"/>
      <c r="I39" s="694"/>
      <c r="J39" s="695"/>
      <c r="K39" s="693"/>
      <c r="L39" s="694"/>
      <c r="M39" s="694"/>
      <c r="N39" s="694"/>
      <c r="O39" s="694"/>
      <c r="P39" s="694"/>
      <c r="Q39" s="694"/>
      <c r="R39" s="694"/>
      <c r="S39" s="694"/>
      <c r="T39" s="695"/>
      <c r="U39" s="693"/>
      <c r="V39" s="694"/>
      <c r="W39" s="694"/>
      <c r="X39" s="694"/>
      <c r="Y39" s="694"/>
      <c r="Z39" s="694"/>
      <c r="AA39" s="694"/>
      <c r="AB39" s="694"/>
      <c r="AC39" s="695"/>
      <c r="AD39" s="178"/>
      <c r="AE39" s="179" t="s">
        <v>218</v>
      </c>
      <c r="AF39" s="179"/>
      <c r="AG39" s="179"/>
      <c r="AH39" s="179"/>
      <c r="AI39" s="179"/>
      <c r="AJ39" s="179"/>
      <c r="AK39" s="180"/>
      <c r="AL39" s="178"/>
      <c r="AM39" s="179" t="s">
        <v>219</v>
      </c>
      <c r="AN39" s="179"/>
      <c r="AO39" s="179"/>
      <c r="AP39" s="179"/>
      <c r="AQ39" s="179"/>
      <c r="AR39" s="179"/>
      <c r="AS39" s="179"/>
      <c r="AT39" s="180"/>
      <c r="AU39" s="161"/>
    </row>
    <row r="40" spans="1:47" ht="14.25" customHeight="1" x14ac:dyDescent="0.35">
      <c r="A40" s="161"/>
      <c r="B40" s="633" t="s">
        <v>210</v>
      </c>
      <c r="C40" s="635"/>
      <c r="D40" s="702"/>
      <c r="E40" s="703"/>
      <c r="F40" s="703"/>
      <c r="G40" s="703"/>
      <c r="H40" s="703"/>
      <c r="I40" s="703"/>
      <c r="J40" s="703"/>
      <c r="K40" s="702"/>
      <c r="L40" s="703"/>
      <c r="M40" s="703"/>
      <c r="N40" s="703"/>
      <c r="O40" s="703"/>
      <c r="P40" s="703"/>
      <c r="Q40" s="703"/>
      <c r="R40" s="703"/>
      <c r="S40" s="703"/>
      <c r="T40" s="704"/>
      <c r="U40" s="680"/>
      <c r="V40" s="681"/>
      <c r="W40" s="681"/>
      <c r="X40" s="681"/>
      <c r="Y40" s="681"/>
      <c r="Z40" s="681"/>
      <c r="AA40" s="681"/>
      <c r="AB40" s="681"/>
      <c r="AC40" s="682"/>
      <c r="AD40" s="699"/>
      <c r="AE40" s="700"/>
      <c r="AF40" s="700"/>
      <c r="AG40" s="700"/>
      <c r="AH40" s="700"/>
      <c r="AI40" s="700"/>
      <c r="AJ40" s="700"/>
      <c r="AK40" s="701"/>
      <c r="AL40" s="699"/>
      <c r="AM40" s="700"/>
      <c r="AN40" s="700"/>
      <c r="AO40" s="700"/>
      <c r="AP40" s="700"/>
      <c r="AQ40" s="700"/>
      <c r="AR40" s="700"/>
      <c r="AS40" s="700"/>
      <c r="AT40" s="701"/>
      <c r="AU40" s="161"/>
    </row>
    <row r="41" spans="1:47" ht="14.25" customHeight="1" x14ac:dyDescent="0.35">
      <c r="A41" s="161"/>
      <c r="B41" s="633" t="s">
        <v>211</v>
      </c>
      <c r="C41" s="635"/>
      <c r="D41" s="702"/>
      <c r="E41" s="703"/>
      <c r="F41" s="703"/>
      <c r="G41" s="703"/>
      <c r="H41" s="703"/>
      <c r="I41" s="703"/>
      <c r="J41" s="704"/>
      <c r="K41" s="702"/>
      <c r="L41" s="703"/>
      <c r="M41" s="703"/>
      <c r="N41" s="703"/>
      <c r="O41" s="703"/>
      <c r="P41" s="703"/>
      <c r="Q41" s="703"/>
      <c r="R41" s="703"/>
      <c r="S41" s="703"/>
      <c r="T41" s="704"/>
      <c r="U41" s="680"/>
      <c r="V41" s="681"/>
      <c r="W41" s="681"/>
      <c r="X41" s="681"/>
      <c r="Y41" s="681"/>
      <c r="Z41" s="681"/>
      <c r="AA41" s="681"/>
      <c r="AB41" s="681"/>
      <c r="AC41" s="682"/>
      <c r="AD41" s="699"/>
      <c r="AE41" s="700"/>
      <c r="AF41" s="700"/>
      <c r="AG41" s="700"/>
      <c r="AH41" s="700"/>
      <c r="AI41" s="700"/>
      <c r="AJ41" s="700"/>
      <c r="AK41" s="701"/>
      <c r="AL41" s="699"/>
      <c r="AM41" s="700"/>
      <c r="AN41" s="700"/>
      <c r="AO41" s="700"/>
      <c r="AP41" s="700"/>
      <c r="AQ41" s="700"/>
      <c r="AR41" s="700"/>
      <c r="AS41" s="700"/>
      <c r="AT41" s="701"/>
      <c r="AU41" s="161"/>
    </row>
    <row r="42" spans="1:47" ht="14.25" customHeight="1" x14ac:dyDescent="0.35">
      <c r="A42" s="161"/>
      <c r="B42" s="633" t="s">
        <v>212</v>
      </c>
      <c r="C42" s="635"/>
      <c r="D42" s="702"/>
      <c r="E42" s="703"/>
      <c r="F42" s="703"/>
      <c r="G42" s="703"/>
      <c r="H42" s="703"/>
      <c r="I42" s="703"/>
      <c r="J42" s="704"/>
      <c r="K42" s="702"/>
      <c r="L42" s="703"/>
      <c r="M42" s="703"/>
      <c r="N42" s="703"/>
      <c r="O42" s="703"/>
      <c r="P42" s="703"/>
      <c r="Q42" s="703"/>
      <c r="R42" s="703"/>
      <c r="S42" s="703"/>
      <c r="T42" s="704"/>
      <c r="U42" s="680"/>
      <c r="V42" s="681"/>
      <c r="W42" s="681"/>
      <c r="X42" s="681"/>
      <c r="Y42" s="681"/>
      <c r="Z42" s="681"/>
      <c r="AA42" s="681"/>
      <c r="AB42" s="681"/>
      <c r="AC42" s="682"/>
      <c r="AD42" s="699"/>
      <c r="AE42" s="700"/>
      <c r="AF42" s="700"/>
      <c r="AG42" s="700"/>
      <c r="AH42" s="700"/>
      <c r="AI42" s="700"/>
      <c r="AJ42" s="700"/>
      <c r="AK42" s="701"/>
      <c r="AL42" s="699"/>
      <c r="AM42" s="700"/>
      <c r="AN42" s="700"/>
      <c r="AO42" s="700"/>
      <c r="AP42" s="700"/>
      <c r="AQ42" s="700"/>
      <c r="AR42" s="700"/>
      <c r="AS42" s="700"/>
      <c r="AT42" s="701"/>
      <c r="AU42" s="161"/>
    </row>
    <row r="43" spans="1:47" x14ac:dyDescent="0.35">
      <c r="A43" s="161"/>
      <c r="B43" s="17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row>
    <row r="44" spans="1:47" ht="12" x14ac:dyDescent="0.35">
      <c r="A44" s="161"/>
      <c r="B44" s="171" t="s">
        <v>366</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row>
    <row r="45" spans="1:47" x14ac:dyDescent="0.35">
      <c r="A45" s="161"/>
      <c r="B45" s="269" t="s">
        <v>365</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3"/>
      <c r="AU45" s="161"/>
    </row>
    <row r="46" spans="1:47" ht="15" customHeight="1" x14ac:dyDescent="0.35">
      <c r="A46" s="161"/>
      <c r="B46" s="175"/>
      <c r="C46" s="177"/>
      <c r="D46" s="696" t="s">
        <v>214</v>
      </c>
      <c r="E46" s="697"/>
      <c r="F46" s="697"/>
      <c r="G46" s="697"/>
      <c r="H46" s="697"/>
      <c r="I46" s="697"/>
      <c r="J46" s="698"/>
      <c r="K46" s="696" t="s">
        <v>215</v>
      </c>
      <c r="L46" s="697"/>
      <c r="M46" s="697"/>
      <c r="N46" s="697"/>
      <c r="O46" s="697"/>
      <c r="P46" s="697"/>
      <c r="Q46" s="697"/>
      <c r="R46" s="697"/>
      <c r="S46" s="697"/>
      <c r="T46" s="698"/>
      <c r="U46" s="696" t="s">
        <v>220</v>
      </c>
      <c r="V46" s="697"/>
      <c r="W46" s="697"/>
      <c r="X46" s="697"/>
      <c r="Y46" s="697"/>
      <c r="Z46" s="697"/>
      <c r="AA46" s="697"/>
      <c r="AB46" s="697"/>
      <c r="AC46" s="698"/>
      <c r="AD46" s="690" t="s">
        <v>221</v>
      </c>
      <c r="AE46" s="691"/>
      <c r="AF46" s="691"/>
      <c r="AG46" s="691"/>
      <c r="AH46" s="691"/>
      <c r="AI46" s="691"/>
      <c r="AJ46" s="691"/>
      <c r="AK46" s="691"/>
      <c r="AL46" s="691"/>
      <c r="AM46" s="691"/>
      <c r="AN46" s="691"/>
      <c r="AO46" s="691"/>
      <c r="AP46" s="691"/>
      <c r="AQ46" s="691"/>
      <c r="AR46" s="691"/>
      <c r="AS46" s="691"/>
      <c r="AT46" s="692"/>
      <c r="AU46" s="161"/>
    </row>
    <row r="47" spans="1:47" x14ac:dyDescent="0.35">
      <c r="A47" s="161"/>
      <c r="B47" s="178"/>
      <c r="C47" s="180"/>
      <c r="D47" s="693"/>
      <c r="E47" s="694"/>
      <c r="F47" s="694"/>
      <c r="G47" s="694"/>
      <c r="H47" s="694"/>
      <c r="I47" s="694"/>
      <c r="J47" s="695"/>
      <c r="K47" s="693"/>
      <c r="L47" s="694"/>
      <c r="M47" s="694"/>
      <c r="N47" s="694"/>
      <c r="O47" s="694"/>
      <c r="P47" s="694"/>
      <c r="Q47" s="694"/>
      <c r="R47" s="694"/>
      <c r="S47" s="694"/>
      <c r="T47" s="695"/>
      <c r="U47" s="693"/>
      <c r="V47" s="694"/>
      <c r="W47" s="694"/>
      <c r="X47" s="694"/>
      <c r="Y47" s="694"/>
      <c r="Z47" s="694"/>
      <c r="AA47" s="694"/>
      <c r="AB47" s="694"/>
      <c r="AC47" s="695"/>
      <c r="AD47" s="693"/>
      <c r="AE47" s="694"/>
      <c r="AF47" s="694"/>
      <c r="AG47" s="694"/>
      <c r="AH47" s="694"/>
      <c r="AI47" s="694"/>
      <c r="AJ47" s="694"/>
      <c r="AK47" s="694"/>
      <c r="AL47" s="694"/>
      <c r="AM47" s="694"/>
      <c r="AN47" s="694"/>
      <c r="AO47" s="694"/>
      <c r="AP47" s="694"/>
      <c r="AQ47" s="694"/>
      <c r="AR47" s="694"/>
      <c r="AS47" s="694"/>
      <c r="AT47" s="695"/>
      <c r="AU47" s="161"/>
    </row>
    <row r="48" spans="1:47" ht="14.25" customHeight="1" x14ac:dyDescent="0.35">
      <c r="A48" s="161"/>
      <c r="B48" s="633" t="s">
        <v>210</v>
      </c>
      <c r="C48" s="635"/>
      <c r="D48" s="702"/>
      <c r="E48" s="703"/>
      <c r="F48" s="703"/>
      <c r="G48" s="703"/>
      <c r="H48" s="703"/>
      <c r="I48" s="703"/>
      <c r="J48" s="704"/>
      <c r="K48" s="702"/>
      <c r="L48" s="703"/>
      <c r="M48" s="703"/>
      <c r="N48" s="703"/>
      <c r="O48" s="703"/>
      <c r="P48" s="703"/>
      <c r="Q48" s="703"/>
      <c r="R48" s="703"/>
      <c r="S48" s="703"/>
      <c r="T48" s="704"/>
      <c r="U48" s="680"/>
      <c r="V48" s="681"/>
      <c r="W48" s="681"/>
      <c r="X48" s="681"/>
      <c r="Y48" s="681"/>
      <c r="Z48" s="681"/>
      <c r="AA48" s="681"/>
      <c r="AB48" s="681"/>
      <c r="AC48" s="682"/>
      <c r="AD48" s="711"/>
      <c r="AE48" s="712"/>
      <c r="AF48" s="712"/>
      <c r="AG48" s="712"/>
      <c r="AH48" s="712"/>
      <c r="AI48" s="712"/>
      <c r="AJ48" s="712"/>
      <c r="AK48" s="712"/>
      <c r="AL48" s="712"/>
      <c r="AM48" s="712"/>
      <c r="AN48" s="712"/>
      <c r="AO48" s="712"/>
      <c r="AP48" s="712"/>
      <c r="AQ48" s="712"/>
      <c r="AR48" s="712"/>
      <c r="AS48" s="712"/>
      <c r="AT48" s="713"/>
      <c r="AU48" s="161"/>
    </row>
    <row r="49" spans="1:47" ht="14.25" customHeight="1" x14ac:dyDescent="0.35">
      <c r="A49" s="161"/>
      <c r="B49" s="633" t="s">
        <v>211</v>
      </c>
      <c r="C49" s="635"/>
      <c r="D49" s="702"/>
      <c r="E49" s="703"/>
      <c r="F49" s="703"/>
      <c r="G49" s="703"/>
      <c r="H49" s="703"/>
      <c r="I49" s="703"/>
      <c r="J49" s="704"/>
      <c r="K49" s="702"/>
      <c r="L49" s="703"/>
      <c r="M49" s="703"/>
      <c r="N49" s="703"/>
      <c r="O49" s="703"/>
      <c r="P49" s="703"/>
      <c r="Q49" s="703"/>
      <c r="R49" s="703"/>
      <c r="S49" s="703"/>
      <c r="T49" s="704"/>
      <c r="U49" s="680"/>
      <c r="V49" s="681"/>
      <c r="W49" s="681"/>
      <c r="X49" s="681"/>
      <c r="Y49" s="681"/>
      <c r="Z49" s="681"/>
      <c r="AA49" s="681"/>
      <c r="AB49" s="681"/>
      <c r="AC49" s="682"/>
      <c r="AD49" s="711"/>
      <c r="AE49" s="712"/>
      <c r="AF49" s="712"/>
      <c r="AG49" s="712"/>
      <c r="AH49" s="712"/>
      <c r="AI49" s="712"/>
      <c r="AJ49" s="712"/>
      <c r="AK49" s="712"/>
      <c r="AL49" s="712"/>
      <c r="AM49" s="712"/>
      <c r="AN49" s="712"/>
      <c r="AO49" s="712"/>
      <c r="AP49" s="712"/>
      <c r="AQ49" s="712"/>
      <c r="AR49" s="712"/>
      <c r="AS49" s="712"/>
      <c r="AT49" s="713"/>
      <c r="AU49" s="161"/>
    </row>
    <row r="50" spans="1:47" x14ac:dyDescent="0.35">
      <c r="A50" s="161"/>
      <c r="B50" s="17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row>
    <row r="51" spans="1:47" x14ac:dyDescent="0.35">
      <c r="A51" s="161"/>
      <c r="B51" s="171" t="s">
        <v>222</v>
      </c>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row>
    <row r="52" spans="1:47" x14ac:dyDescent="0.35">
      <c r="A52" s="161"/>
      <c r="B52" s="278" t="s">
        <v>397</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3"/>
      <c r="AU52" s="161"/>
    </row>
    <row r="53" spans="1:47" ht="15" customHeight="1" x14ac:dyDescent="0.35">
      <c r="A53" s="161"/>
      <c r="B53" s="175"/>
      <c r="C53" s="177"/>
      <c r="D53" s="696" t="s">
        <v>214</v>
      </c>
      <c r="E53" s="697"/>
      <c r="F53" s="697"/>
      <c r="G53" s="697"/>
      <c r="H53" s="697"/>
      <c r="I53" s="697"/>
      <c r="J53" s="698"/>
      <c r="K53" s="696" t="s">
        <v>215</v>
      </c>
      <c r="L53" s="697"/>
      <c r="M53" s="697"/>
      <c r="N53" s="697"/>
      <c r="O53" s="697"/>
      <c r="P53" s="697"/>
      <c r="Q53" s="697"/>
      <c r="R53" s="697"/>
      <c r="S53" s="697"/>
      <c r="T53" s="698"/>
      <c r="U53" s="696" t="s">
        <v>216</v>
      </c>
      <c r="V53" s="697"/>
      <c r="W53" s="697"/>
      <c r="X53" s="697"/>
      <c r="Y53" s="697"/>
      <c r="Z53" s="697"/>
      <c r="AA53" s="697"/>
      <c r="AB53" s="697"/>
      <c r="AC53" s="698"/>
      <c r="AD53" s="690" t="s">
        <v>221</v>
      </c>
      <c r="AE53" s="691"/>
      <c r="AF53" s="691"/>
      <c r="AG53" s="691"/>
      <c r="AH53" s="691"/>
      <c r="AI53" s="691"/>
      <c r="AJ53" s="691"/>
      <c r="AK53" s="691"/>
      <c r="AL53" s="691"/>
      <c r="AM53" s="691"/>
      <c r="AN53" s="691"/>
      <c r="AO53" s="691"/>
      <c r="AP53" s="691"/>
      <c r="AQ53" s="691"/>
      <c r="AR53" s="691"/>
      <c r="AS53" s="691"/>
      <c r="AT53" s="692"/>
      <c r="AU53" s="161"/>
    </row>
    <row r="54" spans="1:47" x14ac:dyDescent="0.35">
      <c r="A54" s="161"/>
      <c r="B54" s="178"/>
      <c r="C54" s="180"/>
      <c r="D54" s="693"/>
      <c r="E54" s="694"/>
      <c r="F54" s="694"/>
      <c r="G54" s="694"/>
      <c r="H54" s="694"/>
      <c r="I54" s="694"/>
      <c r="J54" s="695"/>
      <c r="K54" s="693"/>
      <c r="L54" s="694"/>
      <c r="M54" s="694"/>
      <c r="N54" s="694"/>
      <c r="O54" s="694"/>
      <c r="P54" s="694"/>
      <c r="Q54" s="694"/>
      <c r="R54" s="694"/>
      <c r="S54" s="694"/>
      <c r="T54" s="695"/>
      <c r="U54" s="693"/>
      <c r="V54" s="694"/>
      <c r="W54" s="694"/>
      <c r="X54" s="694"/>
      <c r="Y54" s="694"/>
      <c r="Z54" s="694"/>
      <c r="AA54" s="694"/>
      <c r="AB54" s="694"/>
      <c r="AC54" s="695"/>
      <c r="AD54" s="693"/>
      <c r="AE54" s="694"/>
      <c r="AF54" s="694"/>
      <c r="AG54" s="694"/>
      <c r="AH54" s="694"/>
      <c r="AI54" s="694"/>
      <c r="AJ54" s="694"/>
      <c r="AK54" s="694"/>
      <c r="AL54" s="694"/>
      <c r="AM54" s="694"/>
      <c r="AN54" s="694"/>
      <c r="AO54" s="694"/>
      <c r="AP54" s="694"/>
      <c r="AQ54" s="694"/>
      <c r="AR54" s="694"/>
      <c r="AS54" s="694"/>
      <c r="AT54" s="695"/>
      <c r="AU54" s="161"/>
    </row>
    <row r="55" spans="1:47" ht="14.25" customHeight="1" x14ac:dyDescent="0.35">
      <c r="A55" s="161"/>
      <c r="B55" s="633" t="s">
        <v>210</v>
      </c>
      <c r="C55" s="635"/>
      <c r="D55" s="702"/>
      <c r="E55" s="703"/>
      <c r="F55" s="703"/>
      <c r="G55" s="703"/>
      <c r="H55" s="703"/>
      <c r="I55" s="703"/>
      <c r="J55" s="704"/>
      <c r="K55" s="702"/>
      <c r="L55" s="703"/>
      <c r="M55" s="703"/>
      <c r="N55" s="703"/>
      <c r="O55" s="703"/>
      <c r="P55" s="703"/>
      <c r="Q55" s="703"/>
      <c r="R55" s="703"/>
      <c r="S55" s="703"/>
      <c r="T55" s="704"/>
      <c r="U55" s="680"/>
      <c r="V55" s="681"/>
      <c r="W55" s="681"/>
      <c r="X55" s="681"/>
      <c r="Y55" s="681"/>
      <c r="Z55" s="681"/>
      <c r="AA55" s="681"/>
      <c r="AB55" s="681"/>
      <c r="AC55" s="682"/>
      <c r="AD55" s="711"/>
      <c r="AE55" s="712"/>
      <c r="AF55" s="712"/>
      <c r="AG55" s="712"/>
      <c r="AH55" s="712"/>
      <c r="AI55" s="712"/>
      <c r="AJ55" s="712"/>
      <c r="AK55" s="712"/>
      <c r="AL55" s="712"/>
      <c r="AM55" s="712"/>
      <c r="AN55" s="712"/>
      <c r="AO55" s="712"/>
      <c r="AP55" s="712"/>
      <c r="AQ55" s="712"/>
      <c r="AR55" s="712"/>
      <c r="AS55" s="712"/>
      <c r="AT55" s="713"/>
      <c r="AU55" s="161"/>
    </row>
    <row r="56" spans="1:47" x14ac:dyDescent="0.35">
      <c r="A56" s="161"/>
      <c r="B56" s="17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row>
    <row r="57" spans="1:47" ht="12" x14ac:dyDescent="0.35">
      <c r="A57" s="161"/>
      <c r="B57" s="171" t="s">
        <v>238</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row>
    <row r="58" spans="1:47" x14ac:dyDescent="0.35">
      <c r="A58" s="161"/>
      <c r="B58" s="256" t="s">
        <v>414</v>
      </c>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7"/>
      <c r="AH58" s="707" t="s">
        <v>216</v>
      </c>
      <c r="AI58" s="708"/>
      <c r="AJ58" s="708"/>
      <c r="AK58" s="708"/>
      <c r="AL58" s="708"/>
      <c r="AM58" s="708"/>
      <c r="AN58" s="708"/>
      <c r="AO58" s="708"/>
      <c r="AP58" s="709"/>
      <c r="AQ58" s="181" t="s">
        <v>239</v>
      </c>
      <c r="AR58" s="182"/>
      <c r="AS58" s="161"/>
      <c r="AT58" s="161"/>
      <c r="AU58" s="161"/>
    </row>
    <row r="59" spans="1:47" ht="14.25" customHeight="1" x14ac:dyDescent="0.35">
      <c r="A59" s="161"/>
      <c r="B59" s="178" t="s">
        <v>223</v>
      </c>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80"/>
      <c r="AH59" s="705"/>
      <c r="AI59" s="710"/>
      <c r="AJ59" s="710"/>
      <c r="AK59" s="710"/>
      <c r="AL59" s="710"/>
      <c r="AM59" s="710"/>
      <c r="AN59" s="710"/>
      <c r="AO59" s="710"/>
      <c r="AP59" s="706"/>
      <c r="AQ59" s="705"/>
      <c r="AR59" s="706"/>
      <c r="AS59" s="161"/>
      <c r="AT59" s="161"/>
      <c r="AU59" s="161"/>
    </row>
    <row r="60" spans="1:47" ht="5.25" customHeight="1" x14ac:dyDescent="0.35">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row>
    <row r="61" spans="1:47" x14ac:dyDescent="0.35">
      <c r="A61" s="161"/>
      <c r="B61" s="174" t="s">
        <v>224</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61"/>
      <c r="AF61" s="161"/>
      <c r="AG61" s="161"/>
      <c r="AH61" s="161"/>
      <c r="AI61" s="161"/>
      <c r="AJ61" s="161"/>
      <c r="AK61" s="161"/>
      <c r="AL61" s="161"/>
      <c r="AM61" s="161"/>
      <c r="AN61" s="161"/>
      <c r="AO61" s="161"/>
      <c r="AP61" s="161"/>
      <c r="AQ61" s="161"/>
      <c r="AR61" s="161"/>
      <c r="AS61" s="161"/>
      <c r="AT61" s="161"/>
      <c r="AU61" s="161"/>
    </row>
    <row r="62" spans="1:47" x14ac:dyDescent="0.35">
      <c r="A62" s="161"/>
      <c r="B62" s="174" t="s">
        <v>225</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61"/>
      <c r="AF62" s="161"/>
      <c r="AG62" s="161"/>
      <c r="AH62" s="161"/>
      <c r="AI62" s="161"/>
      <c r="AJ62" s="161"/>
      <c r="AK62" s="161"/>
      <c r="AL62" s="161"/>
      <c r="AM62" s="161"/>
      <c r="AN62" s="161"/>
      <c r="AO62" s="161"/>
      <c r="AP62" s="161"/>
      <c r="AQ62" s="161"/>
      <c r="AR62" s="161"/>
      <c r="AS62" s="161"/>
      <c r="AT62" s="161"/>
      <c r="AU62" s="161"/>
    </row>
    <row r="63" spans="1:47" x14ac:dyDescent="0.3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row>
    <row r="64" spans="1:47" x14ac:dyDescent="0.2">
      <c r="A64" s="161"/>
      <c r="B64" s="148"/>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row>
    <row r="65" spans="1:47" x14ac:dyDescent="0.35">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row>
  </sheetData>
  <sheetProtection sheet="1" objects="1" scenarios="1" selectLockedCells="1"/>
  <mergeCells count="108">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 ref="B40:C40"/>
    <mergeCell ref="B41:C41"/>
    <mergeCell ref="B42:C42"/>
    <mergeCell ref="D40:J40"/>
    <mergeCell ref="AD42:AK42"/>
    <mergeCell ref="AL42:AT42"/>
    <mergeCell ref="AD41:AK41"/>
    <mergeCell ref="D41:J41"/>
    <mergeCell ref="D42:J42"/>
    <mergeCell ref="K41:T41"/>
    <mergeCell ref="U41:AC41"/>
    <mergeCell ref="D46:J47"/>
    <mergeCell ref="K46:T47"/>
    <mergeCell ref="AL40:AT40"/>
    <mergeCell ref="AD40:AK40"/>
    <mergeCell ref="U40:AC40"/>
    <mergeCell ref="K40:T40"/>
    <mergeCell ref="AL41:AT41"/>
    <mergeCell ref="K42:T42"/>
    <mergeCell ref="U42:AC42"/>
    <mergeCell ref="B33:C33"/>
    <mergeCell ref="AK33:AT33"/>
    <mergeCell ref="D34:AJ34"/>
    <mergeCell ref="AK34:AT34"/>
    <mergeCell ref="D33:AJ33"/>
    <mergeCell ref="B34:C34"/>
    <mergeCell ref="D38:J39"/>
    <mergeCell ref="K38:T39"/>
    <mergeCell ref="U38:AC39"/>
    <mergeCell ref="B29:C30"/>
    <mergeCell ref="B31:C31"/>
    <mergeCell ref="B32:C32"/>
    <mergeCell ref="AK26:AT26"/>
    <mergeCell ref="B27:C27"/>
    <mergeCell ref="AK29:AT30"/>
    <mergeCell ref="D31:AJ31"/>
    <mergeCell ref="AK31:AT31"/>
    <mergeCell ref="D32:AJ32"/>
    <mergeCell ref="AK32:AT32"/>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theme="0" tint="-0.499984740745262"/>
  </sheetPr>
  <dimension ref="A1:AI57"/>
  <sheetViews>
    <sheetView showGridLines="0" topLeftCell="A7" zoomScaleNormal="100" workbookViewId="0">
      <selection activeCell="U23" sqref="U23:AA23"/>
    </sheetView>
  </sheetViews>
  <sheetFormatPr defaultColWidth="0" defaultRowHeight="10" zeroHeight="1" x14ac:dyDescent="0.35"/>
  <cols>
    <col min="1" max="1" width="1.7265625" style="140" customWidth="1"/>
    <col min="2" max="16" width="2.81640625" style="140" customWidth="1"/>
    <col min="17" max="17" width="1.81640625" style="140" customWidth="1"/>
    <col min="18" max="18" width="2.26953125" style="140" customWidth="1"/>
    <col min="19" max="31" width="2.81640625" style="140" customWidth="1"/>
    <col min="32" max="32" width="3.7265625" style="140" customWidth="1"/>
    <col min="33" max="33" width="1.81640625" style="140" customWidth="1"/>
    <col min="34" max="34" width="3.26953125" style="140" customWidth="1"/>
    <col min="35" max="35" width="1.54296875" style="140" customWidth="1"/>
    <col min="36" max="16384" width="0" style="140" hidden="1"/>
  </cols>
  <sheetData>
    <row r="1" spans="1:35" x14ac:dyDescent="0.3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5" x14ac:dyDescent="0.3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35" x14ac:dyDescent="0.3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row>
    <row r="4" spans="1:35" x14ac:dyDescent="0.3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row>
    <row r="5" spans="1:35" x14ac:dyDescent="0.3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row>
    <row r="6" spans="1:35" x14ac:dyDescent="0.3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row>
    <row r="7" spans="1:35" x14ac:dyDescent="0.35">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row>
    <row r="8" spans="1:35" x14ac:dyDescent="0.3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row>
    <row r="9" spans="1:35" x14ac:dyDescent="0.35">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row>
    <row r="10" spans="1:35" x14ac:dyDescent="0.3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row>
    <row r="11" spans="1:35" x14ac:dyDescent="0.3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row>
    <row r="12" spans="1:35" x14ac:dyDescent="0.3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row>
    <row r="13" spans="1:35" x14ac:dyDescent="0.35">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row>
    <row r="14" spans="1:35" x14ac:dyDescent="0.35">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x14ac:dyDescent="0.35">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9.5" customHeight="1" x14ac:dyDescent="0.35">
      <c r="A16" s="161"/>
      <c r="B16" s="659" t="s">
        <v>253</v>
      </c>
      <c r="C16" s="660"/>
      <c r="D16" s="660"/>
      <c r="E16" s="660"/>
      <c r="F16" s="660"/>
      <c r="G16" s="660"/>
      <c r="H16" s="660"/>
      <c r="I16" s="660"/>
      <c r="J16" s="660"/>
      <c r="K16" s="660"/>
      <c r="L16" s="661"/>
      <c r="M16" s="722" t="s">
        <v>186</v>
      </c>
      <c r="N16" s="723"/>
      <c r="O16" s="161"/>
      <c r="P16" s="161"/>
      <c r="Q16" s="161"/>
      <c r="R16" s="161"/>
      <c r="S16" s="161"/>
      <c r="T16" s="151" t="s">
        <v>252</v>
      </c>
      <c r="U16" s="172"/>
      <c r="V16" s="172"/>
      <c r="W16" s="172"/>
      <c r="X16" s="172"/>
      <c r="Y16" s="172"/>
      <c r="Z16" s="172"/>
      <c r="AA16" s="172"/>
      <c r="AB16" s="172"/>
      <c r="AC16" s="172"/>
      <c r="AD16" s="172"/>
      <c r="AE16" s="172"/>
      <c r="AF16" s="173"/>
      <c r="AG16" s="722"/>
      <c r="AH16" s="723"/>
      <c r="AI16" s="161"/>
    </row>
    <row r="17" spans="1:35" ht="3.75" customHeight="1" x14ac:dyDescent="0.35">
      <c r="A17" s="16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1"/>
    </row>
    <row r="18" spans="1:35" ht="19.5" customHeight="1" x14ac:dyDescent="0.35">
      <c r="A18" s="161"/>
      <c r="B18" s="303"/>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row>
    <row r="19" spans="1:35" ht="3.75" customHeight="1" x14ac:dyDescent="0.35">
      <c r="A19" s="161"/>
      <c r="B19" s="164"/>
      <c r="C19" s="164"/>
      <c r="D19" s="164"/>
      <c r="E19" s="164"/>
      <c r="F19" s="164"/>
      <c r="G19" s="164"/>
      <c r="H19" s="164"/>
      <c r="I19" s="164"/>
      <c r="J19" s="164"/>
      <c r="K19" s="164"/>
      <c r="L19" s="164"/>
      <c r="M19" s="160"/>
      <c r="N19" s="160"/>
      <c r="O19" s="161"/>
      <c r="P19" s="161"/>
      <c r="Q19" s="161"/>
      <c r="R19" s="164"/>
      <c r="S19" s="164"/>
      <c r="T19" s="164"/>
      <c r="U19" s="164"/>
      <c r="V19" s="164"/>
      <c r="W19" s="164"/>
      <c r="X19" s="164"/>
      <c r="Y19" s="164"/>
      <c r="Z19" s="164"/>
      <c r="AA19" s="164"/>
      <c r="AB19" s="164"/>
      <c r="AC19" s="164"/>
      <c r="AD19" s="164"/>
      <c r="AE19" s="160"/>
      <c r="AF19" s="160"/>
      <c r="AG19" s="161"/>
      <c r="AH19" s="161"/>
      <c r="AI19" s="161"/>
    </row>
    <row r="20" spans="1:35" x14ac:dyDescent="0.35">
      <c r="A20" s="161"/>
      <c r="B20" s="633"/>
      <c r="C20" s="634"/>
      <c r="D20" s="634"/>
      <c r="E20" s="634"/>
      <c r="F20" s="634"/>
      <c r="G20" s="634"/>
      <c r="H20" s="634"/>
      <c r="I20" s="634"/>
      <c r="J20" s="634"/>
      <c r="K20" s="634"/>
      <c r="L20" s="634"/>
      <c r="M20" s="634"/>
      <c r="N20" s="634"/>
      <c r="O20" s="634"/>
      <c r="P20" s="634"/>
      <c r="Q20" s="634"/>
      <c r="R20" s="634"/>
      <c r="S20" s="634"/>
      <c r="T20" s="635"/>
      <c r="U20" s="633" t="s">
        <v>54</v>
      </c>
      <c r="V20" s="634"/>
      <c r="W20" s="634"/>
      <c r="X20" s="634"/>
      <c r="Y20" s="634"/>
      <c r="Z20" s="634"/>
      <c r="AA20" s="635"/>
      <c r="AB20" s="633" t="s">
        <v>55</v>
      </c>
      <c r="AC20" s="634"/>
      <c r="AD20" s="634"/>
      <c r="AE20" s="634"/>
      <c r="AF20" s="634"/>
      <c r="AG20" s="634"/>
      <c r="AH20" s="635"/>
      <c r="AI20" s="161"/>
    </row>
    <row r="21" spans="1:35" ht="27.75" customHeight="1" x14ac:dyDescent="0.35">
      <c r="A21" s="161"/>
      <c r="B21" s="693">
        <v>201</v>
      </c>
      <c r="C21" s="695"/>
      <c r="D21" s="727" t="s">
        <v>398</v>
      </c>
      <c r="E21" s="719"/>
      <c r="F21" s="719"/>
      <c r="G21" s="719"/>
      <c r="H21" s="719"/>
      <c r="I21" s="719"/>
      <c r="J21" s="719"/>
      <c r="K21" s="719"/>
      <c r="L21" s="719"/>
      <c r="M21" s="719"/>
      <c r="N21" s="719"/>
      <c r="O21" s="719"/>
      <c r="P21" s="719"/>
      <c r="Q21" s="719"/>
      <c r="R21" s="719"/>
      <c r="S21" s="719"/>
      <c r="T21" s="720"/>
      <c r="U21" s="648">
        <v>0</v>
      </c>
      <c r="V21" s="649"/>
      <c r="W21" s="649"/>
      <c r="X21" s="649"/>
      <c r="Y21" s="649"/>
      <c r="Z21" s="649"/>
      <c r="AA21" s="650"/>
      <c r="AB21" s="724"/>
      <c r="AC21" s="725"/>
      <c r="AD21" s="725"/>
      <c r="AE21" s="725"/>
      <c r="AF21" s="725"/>
      <c r="AG21" s="725"/>
      <c r="AH21" s="726"/>
      <c r="AI21" s="161"/>
    </row>
    <row r="22" spans="1:35" ht="27.75" customHeight="1" x14ac:dyDescent="0.35">
      <c r="A22" s="161"/>
      <c r="B22" s="547" t="s">
        <v>367</v>
      </c>
      <c r="C22" s="695"/>
      <c r="D22" s="727" t="s">
        <v>399</v>
      </c>
      <c r="E22" s="719"/>
      <c r="F22" s="719"/>
      <c r="G22" s="719"/>
      <c r="H22" s="719"/>
      <c r="I22" s="719"/>
      <c r="J22" s="719"/>
      <c r="K22" s="719"/>
      <c r="L22" s="719"/>
      <c r="M22" s="719"/>
      <c r="N22" s="719"/>
      <c r="O22" s="719"/>
      <c r="P22" s="719"/>
      <c r="Q22" s="719"/>
      <c r="R22" s="719"/>
      <c r="S22" s="719"/>
      <c r="T22" s="720"/>
      <c r="U22" s="648">
        <v>0</v>
      </c>
      <c r="V22" s="649"/>
      <c r="W22" s="649"/>
      <c r="X22" s="649"/>
      <c r="Y22" s="649"/>
      <c r="Z22" s="649"/>
      <c r="AA22" s="650"/>
      <c r="AB22" s="724"/>
      <c r="AC22" s="725"/>
      <c r="AD22" s="725"/>
      <c r="AE22" s="725"/>
      <c r="AF22" s="725"/>
      <c r="AG22" s="725"/>
      <c r="AH22" s="726"/>
      <c r="AI22" s="161"/>
    </row>
    <row r="23" spans="1:35" ht="27.75" customHeight="1" x14ac:dyDescent="0.35">
      <c r="A23" s="161"/>
      <c r="B23" s="633">
        <v>202</v>
      </c>
      <c r="C23" s="635"/>
      <c r="D23" s="718" t="s">
        <v>240</v>
      </c>
      <c r="E23" s="719"/>
      <c r="F23" s="719"/>
      <c r="G23" s="719"/>
      <c r="H23" s="719"/>
      <c r="I23" s="719"/>
      <c r="J23" s="719"/>
      <c r="K23" s="719"/>
      <c r="L23" s="719"/>
      <c r="M23" s="719"/>
      <c r="N23" s="719"/>
      <c r="O23" s="719"/>
      <c r="P23" s="719"/>
      <c r="Q23" s="719"/>
      <c r="R23" s="719"/>
      <c r="S23" s="719"/>
      <c r="T23" s="720"/>
      <c r="U23" s="648">
        <f>IF(UPPER(M16)="X",MIN(ROUND(U21*0.3,0),600000),0)</f>
        <v>0</v>
      </c>
      <c r="V23" s="649"/>
      <c r="W23" s="649"/>
      <c r="X23" s="649"/>
      <c r="Y23" s="649"/>
      <c r="Z23" s="649"/>
      <c r="AA23" s="650"/>
      <c r="AB23" s="724"/>
      <c r="AC23" s="725"/>
      <c r="AD23" s="725"/>
      <c r="AE23" s="725"/>
      <c r="AF23" s="725"/>
      <c r="AG23" s="725"/>
      <c r="AH23" s="726"/>
      <c r="AI23" s="161"/>
    </row>
    <row r="24" spans="1:35" ht="27.75" customHeight="1" x14ac:dyDescent="0.35">
      <c r="A24" s="161"/>
      <c r="B24" s="633">
        <v>203</v>
      </c>
      <c r="C24" s="635"/>
      <c r="D24" s="718" t="s">
        <v>241</v>
      </c>
      <c r="E24" s="719"/>
      <c r="F24" s="719"/>
      <c r="G24" s="719"/>
      <c r="H24" s="719"/>
      <c r="I24" s="719"/>
      <c r="J24" s="719"/>
      <c r="K24" s="719"/>
      <c r="L24" s="719"/>
      <c r="M24" s="719"/>
      <c r="N24" s="719"/>
      <c r="O24" s="719"/>
      <c r="P24" s="719"/>
      <c r="Q24" s="719"/>
      <c r="R24" s="719"/>
      <c r="S24" s="719"/>
      <c r="T24" s="720"/>
      <c r="U24" s="639">
        <f>U21-U23</f>
        <v>0</v>
      </c>
      <c r="V24" s="640"/>
      <c r="W24" s="640"/>
      <c r="X24" s="640"/>
      <c r="Y24" s="640"/>
      <c r="Z24" s="640"/>
      <c r="AA24" s="641"/>
      <c r="AB24" s="724"/>
      <c r="AC24" s="725"/>
      <c r="AD24" s="725"/>
      <c r="AE24" s="725"/>
      <c r="AF24" s="725"/>
      <c r="AG24" s="725"/>
      <c r="AH24" s="726"/>
      <c r="AI24" s="161"/>
    </row>
    <row r="25" spans="1:35" ht="34.5" customHeight="1" x14ac:dyDescent="0.35">
      <c r="A25" s="161"/>
      <c r="B25" s="633">
        <v>204</v>
      </c>
      <c r="C25" s="635"/>
      <c r="D25" s="718" t="s">
        <v>242</v>
      </c>
      <c r="E25" s="719"/>
      <c r="F25" s="719"/>
      <c r="G25" s="719"/>
      <c r="H25" s="719"/>
      <c r="I25" s="719"/>
      <c r="J25" s="719"/>
      <c r="K25" s="719"/>
      <c r="L25" s="719"/>
      <c r="M25" s="719"/>
      <c r="N25" s="719"/>
      <c r="O25" s="719"/>
      <c r="P25" s="719"/>
      <c r="Q25" s="719"/>
      <c r="R25" s="719"/>
      <c r="S25" s="719"/>
      <c r="T25" s="720"/>
      <c r="U25" s="648"/>
      <c r="V25" s="649"/>
      <c r="W25" s="649"/>
      <c r="X25" s="649"/>
      <c r="Y25" s="649"/>
      <c r="Z25" s="649"/>
      <c r="AA25" s="650"/>
      <c r="AB25" s="724"/>
      <c r="AC25" s="725"/>
      <c r="AD25" s="725"/>
      <c r="AE25" s="725"/>
      <c r="AF25" s="725"/>
      <c r="AG25" s="725"/>
      <c r="AH25" s="726"/>
      <c r="AI25" s="161"/>
    </row>
    <row r="26" spans="1:35" ht="34.5" customHeight="1" x14ac:dyDescent="0.35">
      <c r="A26" s="161"/>
      <c r="B26" s="633">
        <v>205</v>
      </c>
      <c r="C26" s="635"/>
      <c r="D26" s="718" t="s">
        <v>243</v>
      </c>
      <c r="E26" s="719"/>
      <c r="F26" s="719"/>
      <c r="G26" s="719"/>
      <c r="H26" s="719"/>
      <c r="I26" s="719"/>
      <c r="J26" s="719"/>
      <c r="K26" s="719"/>
      <c r="L26" s="719"/>
      <c r="M26" s="719"/>
      <c r="N26" s="719"/>
      <c r="O26" s="719"/>
      <c r="P26" s="719"/>
      <c r="Q26" s="719"/>
      <c r="R26" s="719"/>
      <c r="S26" s="719"/>
      <c r="T26" s="720"/>
      <c r="U26" s="648"/>
      <c r="V26" s="649"/>
      <c r="W26" s="649"/>
      <c r="X26" s="649"/>
      <c r="Y26" s="649"/>
      <c r="Z26" s="649"/>
      <c r="AA26" s="650"/>
      <c r="AB26" s="724"/>
      <c r="AC26" s="725"/>
      <c r="AD26" s="725"/>
      <c r="AE26" s="725"/>
      <c r="AF26" s="725"/>
      <c r="AG26" s="725"/>
      <c r="AH26" s="726"/>
      <c r="AI26" s="161"/>
    </row>
    <row r="27" spans="1:35" ht="27" customHeight="1" x14ac:dyDescent="0.35">
      <c r="A27" s="161"/>
      <c r="B27" s="633">
        <v>206</v>
      </c>
      <c r="C27" s="635"/>
      <c r="D27" s="727" t="s">
        <v>415</v>
      </c>
      <c r="E27" s="719"/>
      <c r="F27" s="719"/>
      <c r="G27" s="719"/>
      <c r="H27" s="719"/>
      <c r="I27" s="719"/>
      <c r="J27" s="719"/>
      <c r="K27" s="719"/>
      <c r="L27" s="719"/>
      <c r="M27" s="719"/>
      <c r="N27" s="719"/>
      <c r="O27" s="719"/>
      <c r="P27" s="719"/>
      <c r="Q27" s="719"/>
      <c r="R27" s="719"/>
      <c r="S27" s="719"/>
      <c r="T27" s="720"/>
      <c r="U27" s="639">
        <f>U24+U25-U26</f>
        <v>0</v>
      </c>
      <c r="V27" s="640"/>
      <c r="W27" s="640"/>
      <c r="X27" s="640"/>
      <c r="Y27" s="640"/>
      <c r="Z27" s="640"/>
      <c r="AA27" s="641"/>
      <c r="AB27" s="724"/>
      <c r="AC27" s="725"/>
      <c r="AD27" s="725"/>
      <c r="AE27" s="725"/>
      <c r="AF27" s="725"/>
      <c r="AG27" s="725"/>
      <c r="AH27" s="726"/>
      <c r="AI27" s="161"/>
    </row>
    <row r="28" spans="1:35" x14ac:dyDescent="0.3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row>
    <row r="29" spans="1:35" ht="22.5" customHeight="1" x14ac:dyDescent="0.35">
      <c r="A29" s="161"/>
      <c r="B29" s="718" t="s">
        <v>244</v>
      </c>
      <c r="C29" s="719"/>
      <c r="D29" s="719"/>
      <c r="E29" s="719"/>
      <c r="F29" s="719"/>
      <c r="G29" s="719"/>
      <c r="H29" s="720"/>
      <c r="I29" s="648"/>
      <c r="J29" s="649"/>
      <c r="K29" s="649"/>
      <c r="L29" s="649"/>
      <c r="M29" s="649"/>
      <c r="N29" s="649"/>
      <c r="O29" s="649"/>
      <c r="P29" s="649"/>
      <c r="Q29" s="649"/>
      <c r="R29" s="650"/>
      <c r="S29" s="718" t="s">
        <v>245</v>
      </c>
      <c r="T29" s="719"/>
      <c r="U29" s="719"/>
      <c r="V29" s="719"/>
      <c r="W29" s="719"/>
      <c r="X29" s="720"/>
      <c r="Y29" s="648"/>
      <c r="Z29" s="649"/>
      <c r="AA29" s="649"/>
      <c r="AB29" s="649"/>
      <c r="AC29" s="649"/>
      <c r="AD29" s="649"/>
      <c r="AE29" s="649"/>
      <c r="AF29" s="649"/>
      <c r="AG29" s="649"/>
      <c r="AH29" s="650"/>
      <c r="AI29" s="161"/>
    </row>
    <row r="30" spans="1:35" ht="6.75" customHeight="1" x14ac:dyDescent="0.3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row>
    <row r="31" spans="1:35" ht="10.5" x14ac:dyDescent="0.35">
      <c r="A31" s="161"/>
      <c r="B31" s="170" t="s">
        <v>246</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row>
    <row r="32" spans="1:35" x14ac:dyDescent="0.35">
      <c r="A32" s="161"/>
      <c r="B32" s="161" t="s">
        <v>165</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row>
    <row r="33" spans="1:35" ht="6" customHeight="1" x14ac:dyDescent="0.3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row>
    <row r="34" spans="1:35" ht="23.25" customHeight="1" x14ac:dyDescent="0.35">
      <c r="A34" s="161"/>
      <c r="B34" s="716" t="s">
        <v>247</v>
      </c>
      <c r="C34" s="716"/>
      <c r="D34" s="716"/>
      <c r="E34" s="716"/>
      <c r="F34" s="716"/>
      <c r="G34" s="716"/>
      <c r="H34" s="716"/>
      <c r="I34" s="716"/>
      <c r="J34" s="716"/>
      <c r="K34" s="716"/>
      <c r="L34" s="716"/>
      <c r="M34" s="716"/>
      <c r="N34" s="716"/>
      <c r="O34" s="716"/>
      <c r="P34" s="716" t="s">
        <v>181</v>
      </c>
      <c r="Q34" s="716"/>
      <c r="R34" s="716"/>
      <c r="S34" s="716"/>
      <c r="T34" s="716"/>
      <c r="U34" s="716"/>
      <c r="V34" s="716" t="s">
        <v>182</v>
      </c>
      <c r="W34" s="716"/>
      <c r="X34" s="716"/>
      <c r="Y34" s="716"/>
      <c r="Z34" s="716"/>
      <c r="AA34" s="716"/>
      <c r="AB34" s="734" t="s">
        <v>248</v>
      </c>
      <c r="AC34" s="734"/>
      <c r="AD34" s="734"/>
      <c r="AE34" s="734"/>
      <c r="AF34" s="734"/>
      <c r="AG34" s="716" t="s">
        <v>255</v>
      </c>
      <c r="AH34" s="716"/>
      <c r="AI34" s="161"/>
    </row>
    <row r="35" spans="1:35" x14ac:dyDescent="0.35">
      <c r="A35" s="161"/>
      <c r="B35" s="686">
        <v>1</v>
      </c>
      <c r="C35" s="686"/>
      <c r="D35" s="686"/>
      <c r="E35" s="686"/>
      <c r="F35" s="686"/>
      <c r="G35" s="686"/>
      <c r="H35" s="686"/>
      <c r="I35" s="686"/>
      <c r="J35" s="686"/>
      <c r="K35" s="686"/>
      <c r="L35" s="686"/>
      <c r="M35" s="686"/>
      <c r="N35" s="686"/>
      <c r="O35" s="686"/>
      <c r="P35" s="686">
        <v>2</v>
      </c>
      <c r="Q35" s="686"/>
      <c r="R35" s="686"/>
      <c r="S35" s="686"/>
      <c r="T35" s="686"/>
      <c r="U35" s="686"/>
      <c r="V35" s="686">
        <v>3</v>
      </c>
      <c r="W35" s="686"/>
      <c r="X35" s="686"/>
      <c r="Y35" s="686"/>
      <c r="Z35" s="686"/>
      <c r="AA35" s="686"/>
      <c r="AB35" s="735">
        <v>4</v>
      </c>
      <c r="AC35" s="735"/>
      <c r="AD35" s="735"/>
      <c r="AE35" s="735"/>
      <c r="AF35" s="735"/>
      <c r="AG35" s="686">
        <v>5</v>
      </c>
      <c r="AH35" s="686"/>
      <c r="AI35" s="161"/>
    </row>
    <row r="36" spans="1:35" ht="22.5" customHeight="1" x14ac:dyDescent="0.35">
      <c r="A36" s="161"/>
      <c r="B36" s="686">
        <v>1</v>
      </c>
      <c r="C36" s="686"/>
      <c r="D36" s="729"/>
      <c r="E36" s="730"/>
      <c r="F36" s="730"/>
      <c r="G36" s="730"/>
      <c r="H36" s="730"/>
      <c r="I36" s="730"/>
      <c r="J36" s="730"/>
      <c r="K36" s="730"/>
      <c r="L36" s="730"/>
      <c r="M36" s="730"/>
      <c r="N36" s="730"/>
      <c r="O36" s="731"/>
      <c r="P36" s="721"/>
      <c r="Q36" s="721"/>
      <c r="R36" s="721"/>
      <c r="S36" s="721"/>
      <c r="T36" s="721"/>
      <c r="U36" s="721"/>
      <c r="V36" s="721"/>
      <c r="W36" s="721"/>
      <c r="X36" s="721"/>
      <c r="Y36" s="721"/>
      <c r="Z36" s="721"/>
      <c r="AA36" s="721"/>
      <c r="AB36" s="733">
        <f>P36-V36</f>
        <v>0</v>
      </c>
      <c r="AC36" s="733"/>
      <c r="AD36" s="733"/>
      <c r="AE36" s="733"/>
      <c r="AF36" s="733"/>
      <c r="AG36" s="721"/>
      <c r="AH36" s="721"/>
      <c r="AI36" s="161"/>
    </row>
    <row r="37" spans="1:35" ht="22.5" customHeight="1" x14ac:dyDescent="0.35">
      <c r="A37" s="161"/>
      <c r="B37" s="686">
        <v>2</v>
      </c>
      <c r="C37" s="686"/>
      <c r="D37" s="729"/>
      <c r="E37" s="730"/>
      <c r="F37" s="730"/>
      <c r="G37" s="730"/>
      <c r="H37" s="730"/>
      <c r="I37" s="730"/>
      <c r="J37" s="730"/>
      <c r="K37" s="730"/>
      <c r="L37" s="730"/>
      <c r="M37" s="730"/>
      <c r="N37" s="730"/>
      <c r="O37" s="731"/>
      <c r="P37" s="721"/>
      <c r="Q37" s="721"/>
      <c r="R37" s="721"/>
      <c r="S37" s="721"/>
      <c r="T37" s="721"/>
      <c r="U37" s="721"/>
      <c r="V37" s="721"/>
      <c r="W37" s="721"/>
      <c r="X37" s="721"/>
      <c r="Y37" s="721"/>
      <c r="Z37" s="721"/>
      <c r="AA37" s="721"/>
      <c r="AB37" s="733">
        <f>P37-V37</f>
        <v>0</v>
      </c>
      <c r="AC37" s="733"/>
      <c r="AD37" s="733"/>
      <c r="AE37" s="733"/>
      <c r="AF37" s="733"/>
      <c r="AG37" s="721"/>
      <c r="AH37" s="721"/>
      <c r="AI37" s="161"/>
    </row>
    <row r="38" spans="1:35" ht="22.5" customHeight="1" x14ac:dyDescent="0.35">
      <c r="A38" s="161"/>
      <c r="B38" s="686">
        <v>3</v>
      </c>
      <c r="C38" s="686"/>
      <c r="D38" s="729"/>
      <c r="E38" s="730"/>
      <c r="F38" s="730"/>
      <c r="G38" s="730"/>
      <c r="H38" s="730"/>
      <c r="I38" s="730"/>
      <c r="J38" s="730"/>
      <c r="K38" s="730"/>
      <c r="L38" s="730"/>
      <c r="M38" s="730"/>
      <c r="N38" s="730"/>
      <c r="O38" s="731"/>
      <c r="P38" s="721"/>
      <c r="Q38" s="721"/>
      <c r="R38" s="721"/>
      <c r="S38" s="721"/>
      <c r="T38" s="721"/>
      <c r="U38" s="721"/>
      <c r="V38" s="721"/>
      <c r="W38" s="721"/>
      <c r="X38" s="721"/>
      <c r="Y38" s="721"/>
      <c r="Z38" s="721"/>
      <c r="AA38" s="721"/>
      <c r="AB38" s="733">
        <f>P38-V38</f>
        <v>0</v>
      </c>
      <c r="AC38" s="733"/>
      <c r="AD38" s="733"/>
      <c r="AE38" s="733"/>
      <c r="AF38" s="733"/>
      <c r="AG38" s="721"/>
      <c r="AH38" s="721"/>
      <c r="AI38" s="161"/>
    </row>
    <row r="39" spans="1:35" ht="22.5" customHeight="1" x14ac:dyDescent="0.35">
      <c r="A39" s="161"/>
      <c r="B39" s="686">
        <v>4</v>
      </c>
      <c r="C39" s="686"/>
      <c r="D39" s="729"/>
      <c r="E39" s="730"/>
      <c r="F39" s="730"/>
      <c r="G39" s="730"/>
      <c r="H39" s="730"/>
      <c r="I39" s="730"/>
      <c r="J39" s="730"/>
      <c r="K39" s="730"/>
      <c r="L39" s="730"/>
      <c r="M39" s="730"/>
      <c r="N39" s="730"/>
      <c r="O39" s="731"/>
      <c r="P39" s="721"/>
      <c r="Q39" s="721"/>
      <c r="R39" s="721"/>
      <c r="S39" s="721"/>
      <c r="T39" s="721"/>
      <c r="U39" s="721"/>
      <c r="V39" s="721"/>
      <c r="W39" s="721"/>
      <c r="X39" s="721"/>
      <c r="Y39" s="721"/>
      <c r="Z39" s="721"/>
      <c r="AA39" s="721"/>
      <c r="AB39" s="733">
        <f>P39-V39</f>
        <v>0</v>
      </c>
      <c r="AC39" s="733"/>
      <c r="AD39" s="733"/>
      <c r="AE39" s="733"/>
      <c r="AF39" s="733"/>
      <c r="AG39" s="721"/>
      <c r="AH39" s="721"/>
      <c r="AI39" s="161"/>
    </row>
    <row r="40" spans="1:35" ht="22.5" customHeight="1" x14ac:dyDescent="0.35">
      <c r="A40" s="161"/>
      <c r="B40" s="659" t="s">
        <v>254</v>
      </c>
      <c r="C40" s="660"/>
      <c r="D40" s="660"/>
      <c r="E40" s="660"/>
      <c r="F40" s="660"/>
      <c r="G40" s="660"/>
      <c r="H40" s="660"/>
      <c r="I40" s="660"/>
      <c r="J40" s="660"/>
      <c r="K40" s="660"/>
      <c r="L40" s="660"/>
      <c r="M40" s="660"/>
      <c r="N40" s="660"/>
      <c r="O40" s="661"/>
      <c r="P40" s="732"/>
      <c r="Q40" s="732"/>
      <c r="R40" s="732"/>
      <c r="S40" s="732"/>
      <c r="T40" s="732"/>
      <c r="U40" s="732"/>
      <c r="V40" s="721"/>
      <c r="W40" s="721"/>
      <c r="X40" s="721"/>
      <c r="Y40" s="721"/>
      <c r="Z40" s="721"/>
      <c r="AA40" s="721"/>
      <c r="AB40" s="733">
        <f>SUM(IF(AB36&gt;0,AB36,0)+IF(AB37&gt;0,AB37,0)+IF(AB38&gt;0,AB38,0)+IF(AB39&gt;0,AB39,0))</f>
        <v>0</v>
      </c>
      <c r="AC40" s="733"/>
      <c r="AD40" s="733"/>
      <c r="AE40" s="733"/>
      <c r="AF40" s="733"/>
      <c r="AG40" s="686"/>
      <c r="AH40" s="686"/>
      <c r="AI40" s="161"/>
    </row>
    <row r="41" spans="1:35" ht="3.75" customHeight="1" x14ac:dyDescent="0.35">
      <c r="A41" s="161"/>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1"/>
    </row>
    <row r="42" spans="1:35" ht="23.25" customHeight="1" x14ac:dyDescent="0.35">
      <c r="A42" s="161"/>
      <c r="B42" s="727" t="s">
        <v>368</v>
      </c>
      <c r="C42" s="719"/>
      <c r="D42" s="719"/>
      <c r="E42" s="719"/>
      <c r="F42" s="720"/>
      <c r="G42" s="728"/>
      <c r="H42" s="728"/>
      <c r="I42" s="728"/>
      <c r="J42" s="728"/>
      <c r="K42" s="728"/>
      <c r="L42" s="728"/>
      <c r="M42" s="728"/>
      <c r="N42" s="728"/>
      <c r="O42" s="728"/>
      <c r="P42" s="728"/>
      <c r="Q42" s="728"/>
      <c r="R42" s="728"/>
      <c r="S42" s="164"/>
      <c r="T42" s="164"/>
      <c r="U42" s="164"/>
      <c r="V42" s="164"/>
      <c r="W42" s="164"/>
      <c r="X42" s="164"/>
      <c r="Y42" s="164"/>
      <c r="Z42" s="164"/>
      <c r="AA42" s="164"/>
      <c r="AB42" s="164"/>
      <c r="AC42" s="164"/>
      <c r="AD42" s="164"/>
      <c r="AE42" s="164"/>
      <c r="AF42" s="164"/>
      <c r="AG42" s="160"/>
      <c r="AH42" s="160"/>
      <c r="AI42" s="161"/>
    </row>
    <row r="43" spans="1:35" ht="3.75" customHeight="1" x14ac:dyDescent="0.3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row>
    <row r="44" spans="1:35" x14ac:dyDescent="0.35">
      <c r="A44" s="161"/>
      <c r="B44" s="633"/>
      <c r="C44" s="634"/>
      <c r="D44" s="634"/>
      <c r="E44" s="634"/>
      <c r="F44" s="634"/>
      <c r="G44" s="634"/>
      <c r="H44" s="634"/>
      <c r="I44" s="634"/>
      <c r="J44" s="634"/>
      <c r="K44" s="634"/>
      <c r="L44" s="634"/>
      <c r="M44" s="634"/>
      <c r="N44" s="634"/>
      <c r="O44" s="634"/>
      <c r="P44" s="634"/>
      <c r="Q44" s="634"/>
      <c r="R44" s="634"/>
      <c r="S44" s="634"/>
      <c r="T44" s="635"/>
      <c r="U44" s="633" t="s">
        <v>54</v>
      </c>
      <c r="V44" s="634"/>
      <c r="W44" s="634"/>
      <c r="X44" s="634"/>
      <c r="Y44" s="634"/>
      <c r="Z44" s="634"/>
      <c r="AA44" s="635"/>
      <c r="AB44" s="633" t="s">
        <v>55</v>
      </c>
      <c r="AC44" s="634"/>
      <c r="AD44" s="634"/>
      <c r="AE44" s="634"/>
      <c r="AF44" s="634"/>
      <c r="AG44" s="634"/>
      <c r="AH44" s="635"/>
      <c r="AI44" s="161"/>
    </row>
    <row r="45" spans="1:35" ht="23.25" customHeight="1" x14ac:dyDescent="0.35">
      <c r="A45" s="161"/>
      <c r="B45" s="633">
        <v>207</v>
      </c>
      <c r="C45" s="635"/>
      <c r="D45" s="717" t="s">
        <v>249</v>
      </c>
      <c r="E45" s="717"/>
      <c r="F45" s="717"/>
      <c r="G45" s="717"/>
      <c r="H45" s="717"/>
      <c r="I45" s="717"/>
      <c r="J45" s="717"/>
      <c r="K45" s="717"/>
      <c r="L45" s="717"/>
      <c r="M45" s="717"/>
      <c r="N45" s="717"/>
      <c r="O45" s="717"/>
      <c r="P45" s="717"/>
      <c r="Q45" s="717"/>
      <c r="R45" s="717"/>
      <c r="S45" s="717"/>
      <c r="T45" s="717"/>
      <c r="U45" s="639">
        <f>SUM(P36:U39)</f>
        <v>0</v>
      </c>
      <c r="V45" s="640"/>
      <c r="W45" s="640"/>
      <c r="X45" s="640"/>
      <c r="Y45" s="640"/>
      <c r="Z45" s="640"/>
      <c r="AA45" s="641"/>
      <c r="AB45" s="633"/>
      <c r="AC45" s="634"/>
      <c r="AD45" s="634"/>
      <c r="AE45" s="634"/>
      <c r="AF45" s="634"/>
      <c r="AG45" s="634"/>
      <c r="AH45" s="635"/>
      <c r="AI45" s="161"/>
    </row>
    <row r="46" spans="1:35" ht="23.25" customHeight="1" x14ac:dyDescent="0.35">
      <c r="A46" s="161"/>
      <c r="B46" s="633">
        <v>208</v>
      </c>
      <c r="C46" s="635"/>
      <c r="D46" s="717" t="s">
        <v>250</v>
      </c>
      <c r="E46" s="717"/>
      <c r="F46" s="717"/>
      <c r="G46" s="717"/>
      <c r="H46" s="717"/>
      <c r="I46" s="717"/>
      <c r="J46" s="717"/>
      <c r="K46" s="717"/>
      <c r="L46" s="717"/>
      <c r="M46" s="717"/>
      <c r="N46" s="717"/>
      <c r="O46" s="717"/>
      <c r="P46" s="717"/>
      <c r="Q46" s="717"/>
      <c r="R46" s="717"/>
      <c r="S46" s="717"/>
      <c r="T46" s="717"/>
      <c r="U46" s="639">
        <f>U45-AB40</f>
        <v>0</v>
      </c>
      <c r="V46" s="640"/>
      <c r="W46" s="640"/>
      <c r="X46" s="640"/>
      <c r="Y46" s="640"/>
      <c r="Z46" s="640"/>
      <c r="AA46" s="641"/>
      <c r="AB46" s="633"/>
      <c r="AC46" s="634"/>
      <c r="AD46" s="634"/>
      <c r="AE46" s="634"/>
      <c r="AF46" s="634"/>
      <c r="AG46" s="634"/>
      <c r="AH46" s="635"/>
      <c r="AI46" s="161"/>
    </row>
    <row r="47" spans="1:35" ht="23.25" customHeight="1" x14ac:dyDescent="0.35">
      <c r="A47" s="161"/>
      <c r="B47" s="633">
        <v>209</v>
      </c>
      <c r="C47" s="635"/>
      <c r="D47" s="717" t="s">
        <v>251</v>
      </c>
      <c r="E47" s="717"/>
      <c r="F47" s="717"/>
      <c r="G47" s="717"/>
      <c r="H47" s="717"/>
      <c r="I47" s="717"/>
      <c r="J47" s="717"/>
      <c r="K47" s="717"/>
      <c r="L47" s="717"/>
      <c r="M47" s="717"/>
      <c r="N47" s="717"/>
      <c r="O47" s="717"/>
      <c r="P47" s="717"/>
      <c r="Q47" s="717"/>
      <c r="R47" s="717"/>
      <c r="S47" s="717"/>
      <c r="T47" s="717"/>
      <c r="U47" s="639">
        <f>U45-U46</f>
        <v>0</v>
      </c>
      <c r="V47" s="640"/>
      <c r="W47" s="640"/>
      <c r="X47" s="640"/>
      <c r="Y47" s="640"/>
      <c r="Z47" s="640"/>
      <c r="AA47" s="641"/>
      <c r="AB47" s="633"/>
      <c r="AC47" s="634"/>
      <c r="AD47" s="634"/>
      <c r="AE47" s="634"/>
      <c r="AF47" s="634"/>
      <c r="AG47" s="634"/>
      <c r="AH47" s="635"/>
      <c r="AI47" s="161"/>
    </row>
    <row r="48" spans="1:35" x14ac:dyDescent="0.35">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row>
    <row r="49" spans="1:35" ht="42.75" customHeight="1" x14ac:dyDescent="0.35">
      <c r="A49" s="161"/>
      <c r="B49" s="714"/>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161"/>
    </row>
    <row r="50" spans="1:35" x14ac:dyDescent="0.35">
      <c r="A50" s="161"/>
      <c r="B50" s="14" t="s">
        <v>444</v>
      </c>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row>
    <row r="51" spans="1:35" hidden="1" x14ac:dyDescent="0.3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row>
    <row r="52" spans="1:35" hidden="1" x14ac:dyDescent="0.35">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row>
    <row r="53" spans="1:35" x14ac:dyDescent="0.3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row>
    <row r="54" spans="1:35" hidden="1" x14ac:dyDescent="0.35"/>
    <row r="55" spans="1:35" hidden="1" x14ac:dyDescent="0.35"/>
    <row r="56" spans="1:35" hidden="1" x14ac:dyDescent="0.35"/>
    <row r="57" spans="1:35" hidden="1" x14ac:dyDescent="0.35"/>
  </sheetData>
  <sheetProtection sheet="1" objects="1" scenarios="1" selectLockedCells="1"/>
  <dataConsolidate/>
  <mergeCells count="95">
    <mergeCell ref="D36:O36"/>
    <mergeCell ref="B34:O34"/>
    <mergeCell ref="B35:O35"/>
    <mergeCell ref="P36:U36"/>
    <mergeCell ref="AB36:AF36"/>
    <mergeCell ref="V36:AA36"/>
    <mergeCell ref="AB34:AF34"/>
    <mergeCell ref="AB35:AF35"/>
    <mergeCell ref="V35:AA35"/>
    <mergeCell ref="AB47:AH47"/>
    <mergeCell ref="V37:AA37"/>
    <mergeCell ref="AG40:AH40"/>
    <mergeCell ref="AB44:AH44"/>
    <mergeCell ref="AB37:AF37"/>
    <mergeCell ref="AB39:AF39"/>
    <mergeCell ref="AG38:AH38"/>
    <mergeCell ref="U45:AA45"/>
    <mergeCell ref="AB45:AH45"/>
    <mergeCell ref="AG39:AH39"/>
    <mergeCell ref="AB40:AF40"/>
    <mergeCell ref="AB38:AF38"/>
    <mergeCell ref="P39:U39"/>
    <mergeCell ref="V39:AA39"/>
    <mergeCell ref="AB46:AH46"/>
    <mergeCell ref="U47:AA47"/>
    <mergeCell ref="D37:O37"/>
    <mergeCell ref="D38:O38"/>
    <mergeCell ref="P38:U38"/>
    <mergeCell ref="V38:AA38"/>
    <mergeCell ref="P37:U37"/>
    <mergeCell ref="D39:O39"/>
    <mergeCell ref="P40:U40"/>
    <mergeCell ref="V40:AA40"/>
    <mergeCell ref="B44:T44"/>
    <mergeCell ref="U44:AA44"/>
    <mergeCell ref="B47:C47"/>
    <mergeCell ref="D46:T46"/>
    <mergeCell ref="B40:O40"/>
    <mergeCell ref="B42:F42"/>
    <mergeCell ref="G42:R42"/>
    <mergeCell ref="U46:AA46"/>
    <mergeCell ref="B45:C45"/>
    <mergeCell ref="D45:T45"/>
    <mergeCell ref="Y29:AH29"/>
    <mergeCell ref="U24:AA24"/>
    <mergeCell ref="AB24:AH24"/>
    <mergeCell ref="U25:AA25"/>
    <mergeCell ref="AB25:AH25"/>
    <mergeCell ref="U26:AA26"/>
    <mergeCell ref="AB26:AH26"/>
    <mergeCell ref="D26:T26"/>
    <mergeCell ref="U27:AA27"/>
    <mergeCell ref="AB27:AH27"/>
    <mergeCell ref="D27:T27"/>
    <mergeCell ref="B29:H29"/>
    <mergeCell ref="B27:C27"/>
    <mergeCell ref="U21:AA21"/>
    <mergeCell ref="AB21:AH21"/>
    <mergeCell ref="U23:AA23"/>
    <mergeCell ref="AB23:AH23"/>
    <mergeCell ref="D25:T25"/>
    <mergeCell ref="U22:AA22"/>
    <mergeCell ref="AB22:AH22"/>
    <mergeCell ref="D24:T24"/>
    <mergeCell ref="D22:T22"/>
    <mergeCell ref="D21:T21"/>
    <mergeCell ref="D23:T23"/>
    <mergeCell ref="M16:N16"/>
    <mergeCell ref="AG16:AH16"/>
    <mergeCell ref="B16:L16"/>
    <mergeCell ref="U20:AA20"/>
    <mergeCell ref="AB20:AH20"/>
    <mergeCell ref="B20:T20"/>
    <mergeCell ref="B49:AH49"/>
    <mergeCell ref="I29:R29"/>
    <mergeCell ref="AG34:AH34"/>
    <mergeCell ref="D47:T47"/>
    <mergeCell ref="S29:X29"/>
    <mergeCell ref="B36:C36"/>
    <mergeCell ref="B37:C37"/>
    <mergeCell ref="B38:C38"/>
    <mergeCell ref="B46:C46"/>
    <mergeCell ref="B39:C39"/>
    <mergeCell ref="AG35:AH35"/>
    <mergeCell ref="P34:U34"/>
    <mergeCell ref="P35:U35"/>
    <mergeCell ref="V34:AA34"/>
    <mergeCell ref="AG36:AH36"/>
    <mergeCell ref="AG37:AH37"/>
    <mergeCell ref="B21:C21"/>
    <mergeCell ref="B23:C23"/>
    <mergeCell ref="B24:C24"/>
    <mergeCell ref="B25:C25"/>
    <mergeCell ref="B26:C26"/>
    <mergeCell ref="B22:C22"/>
  </mergeCells>
  <phoneticPr fontId="12" type="noConversion"/>
  <dataValidations count="6">
    <dataValidation allowBlank="1" showInputMessage="1" showErrorMessage="1" prompt="Uveďte příjmy z nájmu evidované podle § 9 odst. 6 zákona v záznamech o příjmech a výdajích, případně v účetnictví" sqref="U21:AA21"/>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3:AA23"/>
    <dataValidation allowBlank="1" showInputMessage="1" showErrorMessage="1" prompt="V případě, že neuplatňujete výdaje paušálně a tvoříte rezervy na opravy, vyčíslíte jejich výši na počátku a na konci roku 2020." sqref="I29:R29"/>
    <dataValidation allowBlank="1" showInputMessage="1" showErrorMessage="1" prompt="kód p pro zemědělské příjmy, kód s pro společné jmění manželů, kód z pro příjmy ze zahraničí, kód n pro bezúplatný příjem z nemovitosti" sqref="AG36:AH39"/>
    <dataValidation allowBlank="1" showInputMessage="1" showErrorMessage="1" prompt="Uveďte pouze příjmy z nájmu nemovitých věcí evidované podle § 9 odst. 6 zákona v záznamech o příjmech a výdajích, případně v účetnictví" sqref="U22:AA22"/>
    <dataValidation allowBlank="1" showInputMessage="1" showErrorMessage="1" prompt="Pokud je ve sloupci 5 tabulky uveden kód &quot;n&quot;  a jedná se o nemovitost, uveďte číslo rozhodnutí katastrálního úřadu z listu vlastnictví, a přiložte vyrozumění o provedeném vkladu" sqref="G42:R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U23"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0" tint="-0.499984740745262"/>
  </sheetPr>
  <dimension ref="A1:AH61"/>
  <sheetViews>
    <sheetView showGridLines="0" showRowColHeaders="0" workbookViewId="0">
      <selection activeCell="E15" sqref="E15:F15"/>
    </sheetView>
  </sheetViews>
  <sheetFormatPr defaultColWidth="0" defaultRowHeight="10" zeroHeight="1" x14ac:dyDescent="0.2"/>
  <cols>
    <col min="1" max="10" width="2.81640625" style="139" customWidth="1"/>
    <col min="11" max="11" width="2.26953125" style="139" customWidth="1"/>
    <col min="12" max="12" width="2.81640625" style="139" customWidth="1"/>
    <col min="13" max="13" width="2.453125" style="139" customWidth="1"/>
    <col min="14" max="14" width="2.81640625" style="139" customWidth="1"/>
    <col min="15" max="15" width="2.1796875" style="139" customWidth="1"/>
    <col min="16" max="16" width="2.26953125" style="139" customWidth="1"/>
    <col min="17" max="27" width="2.81640625" style="139" customWidth="1"/>
    <col min="28" max="34" width="3" style="139" customWidth="1"/>
    <col min="35" max="16384" width="0" style="139" hidden="1"/>
  </cols>
  <sheetData>
    <row r="1" spans="1:34" ht="14.5" x14ac:dyDescent="0.35">
      <c r="A1" s="258"/>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34"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4" x14ac:dyDescent="0.2">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34" x14ac:dyDescent="0.2">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x14ac:dyDescent="0.2">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4" x14ac:dyDescent="0.2">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row>
    <row r="8" spans="1:34"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row>
    <row r="9" spans="1:34" x14ac:dyDescent="0.2">
      <c r="A9" s="142"/>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row>
    <row r="10" spans="1:34"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row>
    <row r="11" spans="1:34" x14ac:dyDescent="0.2">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row>
    <row r="12" spans="1:34"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row>
    <row r="13" spans="1:34" x14ac:dyDescent="0.2">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row>
    <row r="14" spans="1:34" ht="10.5" customHeight="1" thickBot="1" x14ac:dyDescent="0.25">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row>
    <row r="15" spans="1:34" ht="15.75" customHeight="1" thickBot="1" x14ac:dyDescent="0.25">
      <c r="A15" s="142"/>
      <c r="B15" s="161" t="s">
        <v>233</v>
      </c>
      <c r="C15" s="142"/>
      <c r="D15" s="142"/>
      <c r="E15" s="737"/>
      <c r="F15" s="738"/>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row>
    <row r="16" spans="1:34"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row>
    <row r="17" spans="1:34" ht="15" customHeight="1" x14ac:dyDescent="0.2">
      <c r="A17" s="142"/>
      <c r="B17" s="739"/>
      <c r="C17" s="740"/>
      <c r="D17" s="740"/>
      <c r="E17" s="740"/>
      <c r="F17" s="740"/>
      <c r="G17" s="740"/>
      <c r="H17" s="740"/>
      <c r="I17" s="740"/>
      <c r="J17" s="740"/>
      <c r="K17" s="740"/>
      <c r="L17" s="740"/>
      <c r="M17" s="740"/>
      <c r="N17" s="740"/>
      <c r="O17" s="740"/>
      <c r="P17" s="740"/>
      <c r="Q17" s="740"/>
      <c r="R17" s="740"/>
      <c r="S17" s="741"/>
      <c r="T17" s="690" t="s">
        <v>54</v>
      </c>
      <c r="U17" s="691"/>
      <c r="V17" s="691"/>
      <c r="W17" s="691"/>
      <c r="X17" s="691"/>
      <c r="Y17" s="691"/>
      <c r="Z17" s="692"/>
      <c r="AA17" s="691" t="s">
        <v>55</v>
      </c>
      <c r="AB17" s="691"/>
      <c r="AC17" s="691"/>
      <c r="AD17" s="691"/>
      <c r="AE17" s="691"/>
      <c r="AF17" s="691"/>
      <c r="AG17" s="692"/>
      <c r="AH17" s="142"/>
    </row>
    <row r="18" spans="1:34" x14ac:dyDescent="0.2">
      <c r="A18" s="142"/>
      <c r="B18" s="742"/>
      <c r="C18" s="743"/>
      <c r="D18" s="743"/>
      <c r="E18" s="743"/>
      <c r="F18" s="743"/>
      <c r="G18" s="743"/>
      <c r="H18" s="743"/>
      <c r="I18" s="743"/>
      <c r="J18" s="743"/>
      <c r="K18" s="743"/>
      <c r="L18" s="743"/>
      <c r="M18" s="743"/>
      <c r="N18" s="743"/>
      <c r="O18" s="743"/>
      <c r="P18" s="743"/>
      <c r="Q18" s="743"/>
      <c r="R18" s="743"/>
      <c r="S18" s="744"/>
      <c r="T18" s="693"/>
      <c r="U18" s="694"/>
      <c r="V18" s="694"/>
      <c r="W18" s="694"/>
      <c r="X18" s="694"/>
      <c r="Y18" s="694"/>
      <c r="Z18" s="695"/>
      <c r="AA18" s="694"/>
      <c r="AB18" s="694"/>
      <c r="AC18" s="694"/>
      <c r="AD18" s="694"/>
      <c r="AE18" s="694"/>
      <c r="AF18" s="694"/>
      <c r="AG18" s="695"/>
      <c r="AH18" s="142"/>
    </row>
    <row r="19" spans="1:34" ht="26.25" customHeight="1" x14ac:dyDescent="0.2">
      <c r="A19" s="142"/>
      <c r="B19" s="686">
        <v>321</v>
      </c>
      <c r="C19" s="686"/>
      <c r="D19" s="718" t="s">
        <v>228</v>
      </c>
      <c r="E19" s="719"/>
      <c r="F19" s="719"/>
      <c r="G19" s="719"/>
      <c r="H19" s="719"/>
      <c r="I19" s="719"/>
      <c r="J19" s="719"/>
      <c r="K19" s="719"/>
      <c r="L19" s="719"/>
      <c r="M19" s="719"/>
      <c r="N19" s="719"/>
      <c r="O19" s="719"/>
      <c r="P19" s="719"/>
      <c r="Q19" s="719"/>
      <c r="R19" s="719"/>
      <c r="S19" s="720"/>
      <c r="T19" s="721"/>
      <c r="U19" s="721"/>
      <c r="V19" s="721"/>
      <c r="W19" s="721"/>
      <c r="X19" s="721"/>
      <c r="Y19" s="721"/>
      <c r="Z19" s="721"/>
      <c r="AA19" s="717"/>
      <c r="AB19" s="736"/>
      <c r="AC19" s="736"/>
      <c r="AD19" s="736"/>
      <c r="AE19" s="736"/>
      <c r="AF19" s="736"/>
      <c r="AG19" s="736"/>
      <c r="AH19" s="142"/>
    </row>
    <row r="20" spans="1:34" ht="26.25" customHeight="1" x14ac:dyDescent="0.2">
      <c r="A20" s="142"/>
      <c r="B20" s="686">
        <v>322</v>
      </c>
      <c r="C20" s="686"/>
      <c r="D20" s="736" t="s">
        <v>182</v>
      </c>
      <c r="E20" s="736"/>
      <c r="F20" s="736"/>
      <c r="G20" s="736"/>
      <c r="H20" s="736"/>
      <c r="I20" s="736"/>
      <c r="J20" s="736"/>
      <c r="K20" s="736"/>
      <c r="L20" s="736"/>
      <c r="M20" s="736"/>
      <c r="N20" s="736"/>
      <c r="O20" s="736"/>
      <c r="P20" s="736"/>
      <c r="Q20" s="736"/>
      <c r="R20" s="736"/>
      <c r="S20" s="736"/>
      <c r="T20" s="721"/>
      <c r="U20" s="721"/>
      <c r="V20" s="721"/>
      <c r="W20" s="721"/>
      <c r="X20" s="721"/>
      <c r="Y20" s="721"/>
      <c r="Z20" s="721"/>
      <c r="AA20" s="717"/>
      <c r="AB20" s="736"/>
      <c r="AC20" s="736"/>
      <c r="AD20" s="736"/>
      <c r="AE20" s="736"/>
      <c r="AF20" s="736"/>
      <c r="AG20" s="736"/>
      <c r="AH20" s="142"/>
    </row>
    <row r="21" spans="1:34" ht="26.25" customHeight="1" x14ac:dyDescent="0.2">
      <c r="A21" s="142"/>
      <c r="B21" s="686">
        <v>323</v>
      </c>
      <c r="C21" s="686"/>
      <c r="D21" s="736" t="s">
        <v>229</v>
      </c>
      <c r="E21" s="736"/>
      <c r="F21" s="736"/>
      <c r="G21" s="736"/>
      <c r="H21" s="736"/>
      <c r="I21" s="736"/>
      <c r="J21" s="736"/>
      <c r="K21" s="736"/>
      <c r="L21" s="736"/>
      <c r="M21" s="736"/>
      <c r="N21" s="736"/>
      <c r="O21" s="736"/>
      <c r="P21" s="736"/>
      <c r="Q21" s="736"/>
      <c r="R21" s="736"/>
      <c r="S21" s="736"/>
      <c r="T21" s="721"/>
      <c r="U21" s="721"/>
      <c r="V21" s="721"/>
      <c r="W21" s="721"/>
      <c r="X21" s="721"/>
      <c r="Y21" s="721"/>
      <c r="Z21" s="721"/>
      <c r="AA21" s="717"/>
      <c r="AB21" s="736"/>
      <c r="AC21" s="736"/>
      <c r="AD21" s="736"/>
      <c r="AE21" s="736"/>
      <c r="AF21" s="736"/>
      <c r="AG21" s="736"/>
      <c r="AH21" s="142"/>
    </row>
    <row r="22" spans="1:34" ht="26.25" customHeight="1" x14ac:dyDescent="0.2">
      <c r="A22" s="142"/>
      <c r="B22" s="633">
        <v>324</v>
      </c>
      <c r="C22" s="635"/>
      <c r="D22" s="717" t="s">
        <v>234</v>
      </c>
      <c r="E22" s="736"/>
      <c r="F22" s="736"/>
      <c r="G22" s="736"/>
      <c r="H22" s="736"/>
      <c r="I22" s="736"/>
      <c r="J22" s="736"/>
      <c r="K22" s="736"/>
      <c r="L22" s="736"/>
      <c r="M22" s="736"/>
      <c r="N22" s="736"/>
      <c r="O22" s="736"/>
      <c r="P22" s="736"/>
      <c r="Q22" s="736"/>
      <c r="R22" s="736"/>
      <c r="S22" s="736"/>
      <c r="T22" s="750">
        <f>ROUND(IF(IF(IF('DAP2'!E27=0,0,(T19-T20)/'DAP2'!E27)&lt;0,0,IF('DAP2'!E27=0,0,(T19-T20)/'DAP2'!E27))&gt;1,1,IF(IF('DAP2'!E27=0,0,(T19-T20)/'DAP2'!E27)&lt;0,0,IF('DAP2'!E27=0,0,(T19-T20)/'DAP2'!E27))),4)</f>
        <v>0</v>
      </c>
      <c r="U22" s="750"/>
      <c r="V22" s="750"/>
      <c r="W22" s="750"/>
      <c r="X22" s="750"/>
      <c r="Y22" s="750"/>
      <c r="Z22" s="750"/>
      <c r="AA22" s="717"/>
      <c r="AB22" s="736"/>
      <c r="AC22" s="736"/>
      <c r="AD22" s="736"/>
      <c r="AE22" s="736"/>
      <c r="AF22" s="736"/>
      <c r="AG22" s="736"/>
      <c r="AH22" s="142"/>
    </row>
    <row r="23" spans="1:34" ht="26.25" customHeight="1" x14ac:dyDescent="0.2">
      <c r="A23" s="142"/>
      <c r="B23" s="686">
        <v>325</v>
      </c>
      <c r="C23" s="686"/>
      <c r="D23" s="748" t="s">
        <v>416</v>
      </c>
      <c r="E23" s="736"/>
      <c r="F23" s="736"/>
      <c r="G23" s="736"/>
      <c r="H23" s="736"/>
      <c r="I23" s="736"/>
      <c r="J23" s="736"/>
      <c r="K23" s="736"/>
      <c r="L23" s="736"/>
      <c r="M23" s="736"/>
      <c r="N23" s="736"/>
      <c r="O23" s="736"/>
      <c r="P23" s="736"/>
      <c r="Q23" s="736"/>
      <c r="R23" s="736"/>
      <c r="S23" s="736"/>
      <c r="T23" s="751">
        <f>ROUND(('DAP2'!E51+r_59)*Příloha3!T22,2)</f>
        <v>0</v>
      </c>
      <c r="U23" s="751"/>
      <c r="V23" s="751"/>
      <c r="W23" s="751"/>
      <c r="X23" s="751"/>
      <c r="Y23" s="751"/>
      <c r="Z23" s="751"/>
      <c r="AA23" s="717"/>
      <c r="AB23" s="736"/>
      <c r="AC23" s="736"/>
      <c r="AD23" s="736"/>
      <c r="AE23" s="736"/>
      <c r="AF23" s="736"/>
      <c r="AG23" s="736"/>
      <c r="AH23" s="142"/>
    </row>
    <row r="24" spans="1:34" ht="26.25" customHeight="1" thickBot="1" x14ac:dyDescent="0.25">
      <c r="A24" s="142"/>
      <c r="B24" s="749">
        <v>326</v>
      </c>
      <c r="C24" s="749"/>
      <c r="D24" s="746" t="s">
        <v>230</v>
      </c>
      <c r="E24" s="747"/>
      <c r="F24" s="747"/>
      <c r="G24" s="747"/>
      <c r="H24" s="747"/>
      <c r="I24" s="747"/>
      <c r="J24" s="747"/>
      <c r="K24" s="747"/>
      <c r="L24" s="747"/>
      <c r="M24" s="747"/>
      <c r="N24" s="747"/>
      <c r="O24" s="747"/>
      <c r="P24" s="747"/>
      <c r="Q24" s="747"/>
      <c r="R24" s="747"/>
      <c r="S24" s="747"/>
      <c r="T24" s="745">
        <f>MIN(T21,T23)</f>
        <v>0</v>
      </c>
      <c r="U24" s="745"/>
      <c r="V24" s="745"/>
      <c r="W24" s="745"/>
      <c r="X24" s="745"/>
      <c r="Y24" s="745"/>
      <c r="Z24" s="745"/>
      <c r="AA24" s="746"/>
      <c r="AB24" s="747"/>
      <c r="AC24" s="747"/>
      <c r="AD24" s="747"/>
      <c r="AE24" s="747"/>
      <c r="AF24" s="747"/>
      <c r="AG24" s="747"/>
      <c r="AH24" s="142"/>
    </row>
    <row r="25" spans="1:34" ht="26.25" customHeight="1" thickBot="1" x14ac:dyDescent="0.25">
      <c r="A25" s="142"/>
      <c r="B25" s="752">
        <v>327</v>
      </c>
      <c r="C25" s="753"/>
      <c r="D25" s="754" t="s">
        <v>231</v>
      </c>
      <c r="E25" s="755"/>
      <c r="F25" s="755"/>
      <c r="G25" s="755"/>
      <c r="H25" s="755"/>
      <c r="I25" s="755"/>
      <c r="J25" s="755"/>
      <c r="K25" s="755"/>
      <c r="L25" s="755"/>
      <c r="M25" s="755"/>
      <c r="N25" s="755"/>
      <c r="O25" s="755"/>
      <c r="P25" s="755"/>
      <c r="Q25" s="755"/>
      <c r="R25" s="755"/>
      <c r="S25" s="755"/>
      <c r="T25" s="759">
        <f>IF((T21-T24)&gt;0,T21-T24,0)</f>
        <v>0</v>
      </c>
      <c r="U25" s="759"/>
      <c r="V25" s="759"/>
      <c r="W25" s="759"/>
      <c r="X25" s="759"/>
      <c r="Y25" s="759"/>
      <c r="Z25" s="759"/>
      <c r="AA25" s="754"/>
      <c r="AB25" s="755"/>
      <c r="AC25" s="755"/>
      <c r="AD25" s="755"/>
      <c r="AE25" s="755"/>
      <c r="AF25" s="755"/>
      <c r="AG25" s="757"/>
      <c r="AH25" s="142"/>
    </row>
    <row r="26" spans="1:34" ht="26.25" customHeight="1" thickBot="1" x14ac:dyDescent="0.25">
      <c r="A26" s="142"/>
      <c r="B26" s="752">
        <v>328</v>
      </c>
      <c r="C26" s="753"/>
      <c r="D26" s="754" t="s">
        <v>235</v>
      </c>
      <c r="E26" s="755"/>
      <c r="F26" s="755"/>
      <c r="G26" s="755"/>
      <c r="H26" s="755"/>
      <c r="I26" s="755"/>
      <c r="J26" s="755"/>
      <c r="K26" s="755"/>
      <c r="L26" s="755"/>
      <c r="M26" s="755"/>
      <c r="N26" s="755"/>
      <c r="O26" s="755"/>
      <c r="P26" s="755"/>
      <c r="Q26" s="755"/>
      <c r="R26" s="755"/>
      <c r="S26" s="755"/>
      <c r="T26" s="756">
        <f>MIN(T24+'Samostatný-list-k-Př.3'!U37,'DAP2'!E51)</f>
        <v>0</v>
      </c>
      <c r="U26" s="756"/>
      <c r="V26" s="756"/>
      <c r="W26" s="756"/>
      <c r="X26" s="756"/>
      <c r="Y26" s="756"/>
      <c r="Z26" s="756"/>
      <c r="AA26" s="754"/>
      <c r="AB26" s="755"/>
      <c r="AC26" s="755"/>
      <c r="AD26" s="755"/>
      <c r="AE26" s="755"/>
      <c r="AF26" s="755"/>
      <c r="AG26" s="757"/>
      <c r="AH26" s="142"/>
    </row>
    <row r="27" spans="1:34" ht="26.25" customHeight="1" thickBot="1" x14ac:dyDescent="0.25">
      <c r="A27" s="142"/>
      <c r="B27" s="752">
        <v>329</v>
      </c>
      <c r="C27" s="753"/>
      <c r="D27" s="754" t="s">
        <v>236</v>
      </c>
      <c r="E27" s="755"/>
      <c r="F27" s="755"/>
      <c r="G27" s="755"/>
      <c r="H27" s="755"/>
      <c r="I27" s="755"/>
      <c r="J27" s="755"/>
      <c r="K27" s="755"/>
      <c r="L27" s="755"/>
      <c r="M27" s="755"/>
      <c r="N27" s="755"/>
      <c r="O27" s="755"/>
      <c r="P27" s="755"/>
      <c r="Q27" s="755"/>
      <c r="R27" s="755"/>
      <c r="S27" s="755"/>
      <c r="T27" s="756">
        <f>T25+'Samostatný-list-k-Př.3'!U38</f>
        <v>0</v>
      </c>
      <c r="U27" s="756"/>
      <c r="V27" s="756"/>
      <c r="W27" s="756"/>
      <c r="X27" s="756"/>
      <c r="Y27" s="756"/>
      <c r="Z27" s="756"/>
      <c r="AA27" s="754"/>
      <c r="AB27" s="755"/>
      <c r="AC27" s="755"/>
      <c r="AD27" s="755"/>
      <c r="AE27" s="755"/>
      <c r="AF27" s="755"/>
      <c r="AG27" s="757"/>
      <c r="AH27" s="142"/>
    </row>
    <row r="28" spans="1:34" s="165" customFormat="1" ht="8.25" customHeight="1" thickBot="1" x14ac:dyDescent="0.25">
      <c r="A28" s="162"/>
      <c r="B28" s="160"/>
      <c r="C28" s="160"/>
      <c r="D28" s="163"/>
      <c r="E28" s="164"/>
      <c r="F28" s="164"/>
      <c r="G28" s="164"/>
      <c r="H28" s="164"/>
      <c r="I28" s="164"/>
      <c r="J28" s="164"/>
      <c r="K28" s="164"/>
      <c r="L28" s="164"/>
      <c r="M28" s="164"/>
      <c r="N28" s="164"/>
      <c r="O28" s="164"/>
      <c r="P28" s="164"/>
      <c r="Q28" s="164"/>
      <c r="R28" s="164"/>
      <c r="S28" s="164"/>
      <c r="T28" s="186"/>
      <c r="U28" s="186"/>
      <c r="V28" s="186"/>
      <c r="W28" s="186"/>
      <c r="X28" s="186"/>
      <c r="Y28" s="186"/>
      <c r="Z28" s="186"/>
      <c r="AA28" s="164"/>
      <c r="AB28" s="164"/>
      <c r="AC28" s="164"/>
      <c r="AD28" s="164"/>
      <c r="AE28" s="164"/>
      <c r="AF28" s="164"/>
      <c r="AG28" s="164"/>
      <c r="AH28" s="162"/>
    </row>
    <row r="29" spans="1:34" ht="26.25" customHeight="1" thickBot="1" x14ac:dyDescent="0.25">
      <c r="A29" s="142"/>
      <c r="B29" s="752">
        <v>330</v>
      </c>
      <c r="C29" s="753"/>
      <c r="D29" s="758" t="s">
        <v>400</v>
      </c>
      <c r="E29" s="755"/>
      <c r="F29" s="755"/>
      <c r="G29" s="755"/>
      <c r="H29" s="755"/>
      <c r="I29" s="755"/>
      <c r="J29" s="755"/>
      <c r="K29" s="755"/>
      <c r="L29" s="755"/>
      <c r="M29" s="755"/>
      <c r="N29" s="755"/>
      <c r="O29" s="755"/>
      <c r="P29" s="755"/>
      <c r="Q29" s="755"/>
      <c r="R29" s="755"/>
      <c r="S29" s="755"/>
      <c r="T29" s="759">
        <f>IF(r_328&lt;0,"Chyba v řádku 328!",r_57+r_59-r_328)</f>
        <v>0</v>
      </c>
      <c r="U29" s="759"/>
      <c r="V29" s="759"/>
      <c r="W29" s="759"/>
      <c r="X29" s="759"/>
      <c r="Y29" s="759"/>
      <c r="Z29" s="759"/>
      <c r="AA29" s="758"/>
      <c r="AB29" s="755"/>
      <c r="AC29" s="755"/>
      <c r="AD29" s="755"/>
      <c r="AE29" s="755"/>
      <c r="AF29" s="755"/>
      <c r="AG29" s="757"/>
      <c r="AH29" s="142"/>
    </row>
    <row r="30" spans="1:34" x14ac:dyDescent="0.2">
      <c r="A30" s="142"/>
      <c r="B30" s="142"/>
      <c r="C30" s="142"/>
      <c r="D30" s="142"/>
      <c r="E30" s="142"/>
      <c r="F30" s="142"/>
      <c r="G30" s="142"/>
      <c r="H30" s="142"/>
      <c r="I30" s="142"/>
      <c r="J30" s="142"/>
      <c r="K30" s="142"/>
      <c r="L30" s="142"/>
      <c r="M30" s="142"/>
      <c r="N30" s="142"/>
      <c r="O30" s="142"/>
      <c r="P30" s="142"/>
      <c r="Q30" s="142"/>
      <c r="R30" s="142"/>
      <c r="S30" s="142"/>
      <c r="T30" s="11"/>
      <c r="U30" s="142"/>
      <c r="V30" s="142"/>
      <c r="W30" s="142"/>
      <c r="X30" s="142"/>
      <c r="Y30" s="142"/>
      <c r="Z30" s="142"/>
      <c r="AA30" s="142"/>
      <c r="AB30" s="142"/>
      <c r="AC30" s="142"/>
      <c r="AD30" s="142"/>
      <c r="AE30" s="142"/>
      <c r="AF30" s="142"/>
      <c r="AG30" s="142"/>
      <c r="AH30" s="142"/>
    </row>
    <row r="31" spans="1:34" x14ac:dyDescent="0.2">
      <c r="A31" s="142"/>
      <c r="B31" s="142"/>
      <c r="C31" s="142"/>
      <c r="D31" s="142"/>
      <c r="E31" s="142"/>
      <c r="F31" s="11"/>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row>
    <row r="32" spans="1:34"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row>
    <row r="33" spans="1:34"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row>
    <row r="34" spans="1:34"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row>
    <row r="35" spans="1:34"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row>
    <row r="36" spans="1:34" x14ac:dyDescent="0.2">
      <c r="A36" s="14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row>
    <row r="37" spans="1:34" x14ac:dyDescent="0.2">
      <c r="A37" s="14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row>
    <row r="38" spans="1:34"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row>
    <row r="39" spans="1:34"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row>
    <row r="40" spans="1:34"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row>
    <row r="41" spans="1:34"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row>
    <row r="42" spans="1:34"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row>
    <row r="43" spans="1:34"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row>
    <row r="44" spans="1:34"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row>
    <row r="45" spans="1:34" x14ac:dyDescent="0.2">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row>
    <row r="46" spans="1:34" x14ac:dyDescent="0.2">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row>
    <row r="47" spans="1:34" x14ac:dyDescent="0.2">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row>
    <row r="48" spans="1:34" x14ac:dyDescent="0.2">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row>
    <row r="49" spans="1:34" x14ac:dyDescent="0.2">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row>
    <row r="50" spans="1:34" x14ac:dyDescent="0.2">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row>
    <row r="51" spans="1:34" x14ac:dyDescent="0.2">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row>
    <row r="52" spans="1:34" x14ac:dyDescent="0.2">
      <c r="A52" s="142"/>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row>
    <row r="53" spans="1:34" x14ac:dyDescent="0.2">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row>
    <row r="54" spans="1:34" x14ac:dyDescent="0.2">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row>
    <row r="55" spans="1:34" x14ac:dyDescent="0.2">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row>
    <row r="56" spans="1:34" x14ac:dyDescent="0.2">
      <c r="A56" s="142"/>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row>
    <row r="57" spans="1:34" x14ac:dyDescent="0.2">
      <c r="A57" s="142"/>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34" x14ac:dyDescent="0.2">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row>
    <row r="59" spans="1:34" x14ac:dyDescent="0.2">
      <c r="A59" s="142"/>
      <c r="B59" s="11" t="s">
        <v>445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row>
    <row r="60" spans="1:34" x14ac:dyDescent="0.2">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1:34" hidden="1" x14ac:dyDescent="0.2"/>
  </sheetData>
  <sheetProtection sheet="1" objects="1" scenarios="1" selectLockedCells="1"/>
  <mergeCells count="44">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 ref="B22:C22"/>
    <mergeCell ref="D22:S22"/>
    <mergeCell ref="T24:Z24"/>
    <mergeCell ref="AA24:AG24"/>
    <mergeCell ref="B23:C23"/>
    <mergeCell ref="D23:S23"/>
    <mergeCell ref="B24:C24"/>
    <mergeCell ref="D24:S24"/>
    <mergeCell ref="T22:Z22"/>
    <mergeCell ref="AA22:AG22"/>
    <mergeCell ref="T23:Z23"/>
    <mergeCell ref="AA23:AG23"/>
    <mergeCell ref="B20:C20"/>
    <mergeCell ref="D20:S20"/>
    <mergeCell ref="T20:Z20"/>
    <mergeCell ref="AA20:AG20"/>
    <mergeCell ref="B21:C21"/>
    <mergeCell ref="D21:S21"/>
    <mergeCell ref="T21:Z21"/>
    <mergeCell ref="AA21:AG21"/>
    <mergeCell ref="AA19:AG19"/>
    <mergeCell ref="T17:Z18"/>
    <mergeCell ref="AA17:AG18"/>
    <mergeCell ref="E15:F15"/>
    <mergeCell ref="B17:S18"/>
    <mergeCell ref="B19:C19"/>
    <mergeCell ref="D19:S19"/>
    <mergeCell ref="T19:Z19"/>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53</vt:i4>
      </vt:variant>
    </vt:vector>
  </HeadingPairs>
  <TitlesOfParts>
    <vt:vector size="65"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r_321</vt:lpstr>
      <vt:lpstr>r_328</vt:lpstr>
      <vt:lpstr>r_330</vt:lpstr>
      <vt:lpstr>r_37</vt:lpstr>
      <vt:lpstr>r_38</vt:lpstr>
      <vt:lpstr>r_41</vt:lpstr>
      <vt:lpstr>r_42</vt:lpstr>
      <vt:lpstr>r_43</vt:lpstr>
      <vt:lpstr>R_45</vt:lpstr>
      <vt:lpstr>r_57</vt:lpstr>
      <vt:lpstr>r_58</vt:lpstr>
      <vt:lpstr>r_59</vt:lpstr>
      <vt:lpstr>r_64</vt:lpstr>
      <vt:lpstr>r_65a</vt:lpstr>
      <vt:lpstr>r_65b</vt:lpstr>
      <vt:lpstr>r_66</vt:lpstr>
      <vt:lpstr>r_67</vt:lpstr>
      <vt:lpstr>r_68</vt:lpstr>
      <vt:lpstr>r_69</vt:lpstr>
      <vt:lpstr>r_69a</vt:lpstr>
      <vt:lpstr>r_74</vt:lpstr>
      <vt:lpstr>r_77</vt:lpstr>
      <vt:lpstr>r_84</vt:lpstr>
      <vt:lpstr>r_85</vt:lpstr>
      <vt:lpstr>r_86</vt:lpstr>
      <vt:lpstr>r_87</vt:lpstr>
      <vt:lpstr>r_87a</vt:lpstr>
      <vt:lpstr>r_87b</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Ventura Tomáš</cp:lastModifiedBy>
  <cp:lastPrinted>2021-01-07T08:01:44Z</cp:lastPrinted>
  <dcterms:created xsi:type="dcterms:W3CDTF">2008-12-07T21:11:55Z</dcterms:created>
  <dcterms:modified xsi:type="dcterms:W3CDTF">2021-02-15T11:38:15Z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