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workbookProtection lockStructure="1"/>
  <bookViews>
    <workbookView xWindow="10785" yWindow="-15" windowWidth="8445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25725"/>
</workbook>
</file>

<file path=xl/calcChain.xml><?xml version="1.0" encoding="utf-8"?>
<calcChain xmlns="http://schemas.openxmlformats.org/spreadsheetml/2006/main">
  <c r="E33" i="2"/>
  <c r="K11"/>
  <c r="I31" l="1"/>
  <c r="L19" l="1"/>
  <c r="L18"/>
  <c r="L17"/>
  <c r="F20"/>
  <c r="F19"/>
  <c r="F18"/>
  <c r="M49"/>
  <c r="M31"/>
  <c r="K31"/>
  <c r="J31"/>
  <c r="H31"/>
  <c r="G31"/>
  <c r="K3"/>
  <c r="L21" l="1"/>
  <c r="C48" i="1"/>
  <c r="K58"/>
  <c r="K8" i="2" l="1"/>
  <c r="K9" s="1"/>
  <c r="E11" s="1"/>
  <c r="K12" s="1"/>
  <c r="L22" s="1"/>
  <c r="E34" l="1"/>
  <c r="K35" l="1"/>
  <c r="K33"/>
  <c r="E35"/>
  <c r="K39" s="1"/>
  <c r="N54" i="1" s="1"/>
</calcChain>
</file>

<file path=xl/sharedStrings.xml><?xml version="1.0" encoding="utf-8"?>
<sst xmlns="http://schemas.openxmlformats.org/spreadsheetml/2006/main" count="147" uniqueCount="140">
  <si>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</si>
  <si>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</si>
  <si>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</si>
  <si>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</si>
  <si>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</si>
  <si>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</si>
  <si>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</si>
  <si>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</si>
  <si>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</si>
  <si>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</si>
  <si>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</si>
  <si>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</si>
  <si>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</si>
  <si>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</si>
  <si>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</si>
  <si>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</si>
  <si>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</si>
  <si>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 xml:space="preserve">přeplatku na dani z příjmů fyzických osob  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</si>
  <si>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</si>
  <si>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</si>
  <si>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</si>
  <si>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</si>
  <si>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</si>
  <si>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</si>
  <si>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</si>
  <si>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</si>
  <si>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</si>
  <si>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</si>
  <si>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</si>
  <si>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</si>
  <si>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</si>
  <si>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</si>
  <si>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</si>
  <si>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</si>
  <si>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</si>
  <si>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</si>
  <si>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</si>
  <si>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</si>
  <si>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</si>
  <si>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</si>
  <si>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</si>
  <si>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</si>
  <si>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</si>
  <si>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</si>
  <si>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</si>
  <si>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</si>
  <si>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</si>
  <si>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</si>
  <si>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</si>
  <si>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</si>
  <si>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</si>
  <si>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</si>
  <si>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</si>
  <si>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</si>
  <si>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</si>
  <si>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</si>
  <si>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</si>
  <si>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</si>
  <si>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</si>
  <si>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</si>
  <si>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</si>
  <si>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</si>
  <si>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</si>
  <si>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</si>
  <si>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</si>
  <si>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</si>
  <si>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</si>
  <si>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</si>
  <si>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</si>
  <si>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</si>
  <si>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</si>
  <si>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</si>
  <si>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</si>
  <si>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</si>
  <si>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</si>
  <si>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</si>
  <si>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</si>
  <si>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</si>
  <si>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</si>
  <si>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</si>
  <si>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</si>
  <si>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</si>
  <si>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</si>
  <si>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</si>
  <si>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</si>
  <si>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</si>
  <si>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</si>
  <si>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</si>
  <si>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</si>
  <si>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</si>
  <si>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</si>
  <si>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</si>
  <si>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</si>
  <si>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</si>
  <si>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</si>
  <si>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</si>
  <si>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</si>
  <si>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</si>
  <si>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</si>
  <si>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</si>
  <si>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</si>
  <si>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</si>
  <si>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</si>
  <si>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</si>
  <si>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</si>
  <si>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</si>
  <si>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</si>
  <si>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</si>
  <si>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</si>
  <si>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</si>
  <si>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</si>
  <si>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</si>
  <si>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</si>
  <si>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</si>
  <si>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</si>
  <si>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</si>
  <si>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</si>
  <si>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</si>
  <si>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</si>
  <si>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</si>
  <si>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</si>
  <si>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</si>
  <si>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</si>
  <si>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</si>
  <si>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</si>
  <si>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</si>
  <si>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</si>
  <si>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</si>
  <si>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</si>
  <si>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</si>
  <si>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</si>
  <si>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</si>
  <si>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</si>
  <si>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</si>
  <si>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zdanitelných příjmech ze závislé činnosti a o sražených zálohách na daň a daňovém zvýhodnění za příslušné zdaňovací
období a Potvrzení o vyplacených příjmech a sražené dani podle § 36 odst. 2 písm. p) zákona, a to od všech zaměstnavatelů (např.
podle § 38j odst. 3 zákona)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</si>
  <si>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</si>
  <si>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</si>
  <si>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</si>
  <si>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r>
      <t xml:space="preserve">Vážení čtenáři,   
přinášíme vám interaktivní daňový formulář, který vám pomůže vyplnit řádné daňové přiznání za rok 2017.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</si>
  <si>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25 5405/D MFin 5405/D – vzor č. 2</t>
  </si>
</sst>
</file>

<file path=xl/styles.xml><?xml version="1.0" encoding="utf-8"?>
<styleSheet xmlns="http://schemas.openxmlformats.org/spreadsheetml/2006/main">
  <numFmts count="1">
    <numFmt numFmtId="164" formatCode="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90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top"/>
    </xf>
    <xf numFmtId="0" fontId="3" fillId="2" borderId="32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/>
    </xf>
    <xf numFmtId="0" fontId="3" fillId="2" borderId="38" xfId="0" applyFont="1" applyFill="1" applyBorder="1" applyAlignment="1" applyProtection="1">
      <alignment horizontal="left" vertical="top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5" borderId="5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center"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3" fontId="3" fillId="6" borderId="57" xfId="0" applyNumberFormat="1" applyFont="1" applyFill="1" applyBorder="1" applyAlignment="1" applyProtection="1">
      <alignment horizontal="center" vertical="center"/>
    </xf>
    <xf numFmtId="3" fontId="3" fillId="6" borderId="58" xfId="0" applyNumberFormat="1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2018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0"/>
  <sheetViews>
    <sheetView showGridLines="0" showRowColHeaders="0" tabSelected="1" zoomScaleNormal="100" workbookViewId="0">
      <selection activeCell="B1" sqref="B1"/>
    </sheetView>
  </sheetViews>
  <sheetFormatPr defaultColWidth="0" defaultRowHeight="15" zeroHeight="1"/>
  <cols>
    <col min="1" max="1" width="3.42578125" customWidth="1"/>
    <col min="2" max="2" width="21.7109375" customWidth="1"/>
    <col min="3" max="10" width="9.140625" customWidth="1"/>
  </cols>
  <sheetData>
    <row r="1" spans="1:10"/>
    <row r="2" spans="1:10">
      <c r="E2" s="17"/>
    </row>
    <row r="3" spans="1:10" ht="92.25" customHeight="1">
      <c r="A3" s="131" t="s">
        <v>138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19" customFormat="1" ht="38.25" customHeight="1">
      <c r="C5" s="130"/>
      <c r="D5" s="130"/>
      <c r="E5" s="130"/>
      <c r="F5" s="130"/>
      <c r="G5" s="130"/>
      <c r="H5" s="130"/>
      <c r="I5" s="130"/>
      <c r="J5" s="130"/>
    </row>
    <row r="6" spans="1:10" s="19" customFormat="1" ht="38.25" customHeight="1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>
      <c r="C7" s="18"/>
      <c r="D7" s="18"/>
      <c r="E7" s="18"/>
      <c r="F7" s="18"/>
      <c r="G7" s="18"/>
      <c r="H7" s="18"/>
      <c r="I7" s="18"/>
      <c r="J7" s="18"/>
    </row>
    <row r="8" spans="1:10" ht="38.25" customHeight="1">
      <c r="C8" s="130"/>
      <c r="D8" s="130"/>
      <c r="E8" s="130"/>
      <c r="F8" s="130"/>
      <c r="G8" s="130"/>
      <c r="H8" s="130"/>
      <c r="I8" s="130"/>
      <c r="J8" s="130"/>
    </row>
    <row r="9" spans="1:10" s="17" customFormat="1" ht="69.75" customHeight="1">
      <c r="A9" s="130" t="s">
        <v>137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41.25" customHeight="1">
      <c r="C10" s="129"/>
      <c r="D10" s="129"/>
      <c r="E10" s="129"/>
      <c r="F10" s="129"/>
      <c r="G10" s="129"/>
      <c r="H10" s="129"/>
      <c r="I10" s="129"/>
      <c r="J10" s="129"/>
    </row>
    <row r="11" spans="1:10" ht="41.25" customHeight="1"/>
    <row r="12" spans="1:10" hidden="1"/>
    <row r="13" spans="1:10" hidden="1"/>
    <row r="14" spans="1:10" hidden="1"/>
    <row r="15" spans="1:10" hidden="1"/>
    <row r="16" spans="1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AH67"/>
  <sheetViews>
    <sheetView showGridLines="0" showRowColHeaders="0" topLeftCell="A7" zoomScaleNormal="100" zoomScaleSheetLayoutView="85" workbookViewId="0">
      <selection activeCell="B3" sqref="B3:O3"/>
    </sheetView>
  </sheetViews>
  <sheetFormatPr defaultColWidth="0" defaultRowHeight="0" customHeight="1" zeroHeight="1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>
      <c r="A2" s="13"/>
      <c r="B2" s="13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>
      <c r="A3" s="13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>
      <c r="A4" s="13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>
      <c r="A5" s="13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>
      <c r="A6" s="13"/>
      <c r="B6" s="13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>
      <c r="A7" s="13"/>
      <c r="B7" s="20"/>
      <c r="C7" s="22"/>
      <c r="D7" s="41"/>
      <c r="E7" s="42"/>
      <c r="F7" s="20"/>
      <c r="G7" s="22"/>
      <c r="H7" s="126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>
      <c r="A8" s="13"/>
      <c r="B8" s="13" t="s">
        <v>51</v>
      </c>
      <c r="C8" s="13"/>
      <c r="D8" s="13"/>
      <c r="E8" s="13"/>
      <c r="F8" s="13"/>
      <c r="G8" s="13"/>
      <c r="H8" s="13"/>
      <c r="I8" s="13"/>
      <c r="J8" s="13"/>
      <c r="K8" s="13" t="s">
        <v>52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>
      <c r="A9" s="13"/>
      <c r="B9" s="137" t="s">
        <v>32</v>
      </c>
      <c r="C9" s="138"/>
      <c r="D9" s="46"/>
      <c r="E9" s="13"/>
      <c r="F9" s="137" t="s">
        <v>2</v>
      </c>
      <c r="G9" s="138"/>
      <c r="H9" s="138"/>
      <c r="I9" s="45"/>
      <c r="J9" s="13"/>
      <c r="K9" s="134"/>
      <c r="L9" s="135"/>
      <c r="M9" s="135"/>
      <c r="N9" s="135"/>
      <c r="O9" s="135"/>
      <c r="P9" s="135"/>
      <c r="Q9" s="135"/>
      <c r="R9" s="135"/>
      <c r="S9" s="136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>
      <c r="A11" s="13"/>
      <c r="B11" s="3" t="s">
        <v>53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42" t="s">
        <v>4</v>
      </c>
      <c r="AC11" s="143"/>
      <c r="AD11" s="44"/>
      <c r="AE11" s="153" t="s">
        <v>5</v>
      </c>
      <c r="AF11" s="143"/>
      <c r="AG11" s="44"/>
      <c r="AH11" s="13"/>
    </row>
    <row r="12" spans="1:34" ht="5.25" customHeight="1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>
      <c r="A14" s="13"/>
      <c r="B14" s="144" t="s">
        <v>54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3"/>
    </row>
    <row r="15" spans="1:34" ht="17.25" customHeight="1" thickBot="1">
      <c r="A15" s="13"/>
      <c r="B15" s="145" t="s">
        <v>55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3"/>
    </row>
    <row r="16" spans="1:34" ht="17.25" customHeight="1" thickBot="1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6">
        <v>2017</v>
      </c>
      <c r="O16" s="147"/>
      <c r="P16" s="148"/>
      <c r="Q16" s="14" t="s">
        <v>56</v>
      </c>
      <c r="R16" s="14"/>
      <c r="S16" s="13"/>
      <c r="T16" s="13"/>
      <c r="U16" s="13"/>
      <c r="V16" s="13"/>
      <c r="W16" s="149"/>
      <c r="X16" s="150"/>
      <c r="Y16" s="150"/>
      <c r="Z16" s="151"/>
      <c r="AA16" s="47" t="s">
        <v>7</v>
      </c>
      <c r="AB16" s="152"/>
      <c r="AC16" s="150"/>
      <c r="AD16" s="150"/>
      <c r="AE16" s="151"/>
      <c r="AF16" s="13"/>
      <c r="AG16" s="13"/>
      <c r="AH16" s="13"/>
    </row>
    <row r="17" spans="1:34" ht="17.25" customHeight="1">
      <c r="A17" s="48"/>
      <c r="B17" s="157" t="s">
        <v>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3"/>
    </row>
    <row r="18" spans="1:34" ht="11.25" customHeight="1" thickBot="1">
      <c r="A18" s="48"/>
      <c r="B18" s="48" t="s">
        <v>57</v>
      </c>
      <c r="C18" s="48"/>
      <c r="D18" s="48"/>
      <c r="E18" s="48"/>
      <c r="F18" s="48"/>
      <c r="G18" s="48"/>
      <c r="H18" s="48"/>
      <c r="I18" s="48"/>
      <c r="J18" s="48"/>
      <c r="K18" s="48" t="s">
        <v>58</v>
      </c>
      <c r="L18" s="48"/>
      <c r="M18" s="48"/>
      <c r="N18" s="48"/>
      <c r="O18" s="48"/>
      <c r="P18" s="48"/>
      <c r="Q18" s="48"/>
      <c r="R18" s="48"/>
      <c r="S18" s="48" t="s">
        <v>60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59</v>
      </c>
      <c r="AD18" s="48"/>
      <c r="AE18" s="48"/>
      <c r="AF18" s="48"/>
      <c r="AG18" s="48"/>
      <c r="AH18" s="13"/>
    </row>
    <row r="19" spans="1:34" ht="17.25" customHeight="1" thickBot="1">
      <c r="A19" s="48"/>
      <c r="B19" s="158"/>
      <c r="C19" s="159"/>
      <c r="D19" s="159"/>
      <c r="E19" s="159"/>
      <c r="F19" s="159"/>
      <c r="G19" s="159"/>
      <c r="H19" s="159"/>
      <c r="I19" s="160"/>
      <c r="J19" s="48"/>
      <c r="K19" s="158"/>
      <c r="L19" s="159"/>
      <c r="M19" s="159"/>
      <c r="N19" s="159"/>
      <c r="O19" s="159"/>
      <c r="P19" s="159"/>
      <c r="Q19" s="160"/>
      <c r="R19" s="48"/>
      <c r="S19" s="158"/>
      <c r="T19" s="159"/>
      <c r="U19" s="159"/>
      <c r="V19" s="159"/>
      <c r="W19" s="159"/>
      <c r="X19" s="159"/>
      <c r="Y19" s="159"/>
      <c r="Z19" s="159"/>
      <c r="AA19" s="160"/>
      <c r="AB19" s="48"/>
      <c r="AC19" s="158"/>
      <c r="AD19" s="159"/>
      <c r="AE19" s="159"/>
      <c r="AF19" s="159"/>
      <c r="AG19" s="160"/>
      <c r="AH19" s="13"/>
    </row>
    <row r="20" spans="1:34" ht="17.25" customHeight="1">
      <c r="A20" s="48"/>
      <c r="B20" s="49" t="s">
        <v>40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.75" thickBot="1">
      <c r="A21" s="48"/>
      <c r="B21" s="48" t="s">
        <v>61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62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63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>
      <c r="A22" s="48"/>
      <c r="B22" s="158"/>
      <c r="C22" s="159"/>
      <c r="D22" s="159"/>
      <c r="E22" s="159"/>
      <c r="F22" s="159"/>
      <c r="G22" s="159"/>
      <c r="H22" s="159"/>
      <c r="I22" s="159"/>
      <c r="J22" s="159"/>
      <c r="K22" s="160"/>
      <c r="L22" s="48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48"/>
      <c r="Z22" s="158"/>
      <c r="AA22" s="159"/>
      <c r="AB22" s="159"/>
      <c r="AC22" s="159"/>
      <c r="AD22" s="159"/>
      <c r="AE22" s="159"/>
      <c r="AF22" s="159"/>
      <c r="AG22" s="160"/>
      <c r="AH22" s="52"/>
    </row>
    <row r="23" spans="1:34" ht="12.75" thickBot="1">
      <c r="A23" s="48"/>
      <c r="B23" s="48" t="s">
        <v>64</v>
      </c>
      <c r="C23" s="48"/>
      <c r="D23" s="48"/>
      <c r="E23" s="48"/>
      <c r="F23" s="48" t="s">
        <v>65</v>
      </c>
      <c r="G23" s="48"/>
      <c r="H23" s="48"/>
      <c r="I23" s="48"/>
      <c r="J23" s="48"/>
      <c r="K23" s="48"/>
      <c r="L23" s="48"/>
      <c r="M23" s="48"/>
      <c r="N23" s="48" t="s">
        <v>66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67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>
      <c r="A24" s="48"/>
      <c r="B24" s="158"/>
      <c r="C24" s="159"/>
      <c r="D24" s="160"/>
      <c r="E24" s="48"/>
      <c r="F24" s="158"/>
      <c r="G24" s="159"/>
      <c r="H24" s="159"/>
      <c r="I24" s="159"/>
      <c r="J24" s="159"/>
      <c r="K24" s="159"/>
      <c r="L24" s="160"/>
      <c r="M24" s="48"/>
      <c r="N24" s="158"/>
      <c r="O24" s="159"/>
      <c r="P24" s="159"/>
      <c r="Q24" s="159"/>
      <c r="R24" s="159"/>
      <c r="S24" s="159"/>
      <c r="T24" s="159"/>
      <c r="U24" s="159"/>
      <c r="V24" s="159"/>
      <c r="W24" s="160"/>
      <c r="X24" s="48"/>
      <c r="Y24" s="158"/>
      <c r="Z24" s="159"/>
      <c r="AA24" s="159"/>
      <c r="AB24" s="159"/>
      <c r="AC24" s="159"/>
      <c r="AD24" s="159"/>
      <c r="AE24" s="159"/>
      <c r="AF24" s="159"/>
      <c r="AG24" s="160"/>
      <c r="AH24" s="52"/>
    </row>
    <row r="25" spans="1:34" ht="17.25" customHeight="1">
      <c r="A25" s="48"/>
      <c r="B25" s="53" t="s">
        <v>41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.75" thickBot="1">
      <c r="A26" s="48"/>
      <c r="B26" s="48" t="s">
        <v>68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69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70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>
      <c r="A27" s="48"/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L27" s="48"/>
      <c r="M27" s="15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48"/>
      <c r="Z27" s="158"/>
      <c r="AA27" s="159"/>
      <c r="AB27" s="159"/>
      <c r="AC27" s="159"/>
      <c r="AD27" s="159"/>
      <c r="AE27" s="159"/>
      <c r="AF27" s="159"/>
      <c r="AG27" s="160"/>
      <c r="AH27" s="48"/>
    </row>
    <row r="28" spans="1:34" s="54" customFormat="1" ht="12.75" thickBot="1">
      <c r="A28" s="48"/>
      <c r="B28" s="48" t="s">
        <v>71</v>
      </c>
      <c r="C28" s="48"/>
      <c r="D28" s="48"/>
      <c r="E28" s="48"/>
      <c r="F28" s="48"/>
      <c r="G28" s="48"/>
      <c r="H28" s="48"/>
      <c r="I28" s="48"/>
      <c r="J28" s="48" t="s">
        <v>72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73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>
      <c r="A29" s="13"/>
      <c r="B29" s="158"/>
      <c r="C29" s="159"/>
      <c r="D29" s="160"/>
      <c r="E29" s="48"/>
      <c r="F29" s="48"/>
      <c r="G29" s="48"/>
      <c r="H29" s="48"/>
      <c r="I29" s="48"/>
      <c r="J29" s="158"/>
      <c r="K29" s="159"/>
      <c r="L29" s="159"/>
      <c r="M29" s="159"/>
      <c r="N29" s="160"/>
      <c r="O29" s="48"/>
      <c r="P29" s="48"/>
      <c r="Q29" s="48"/>
      <c r="R29" s="48"/>
      <c r="S29" s="48"/>
      <c r="T29" s="48"/>
      <c r="U29" s="48"/>
      <c r="V29" s="48"/>
      <c r="W29" s="48"/>
      <c r="X29" s="166"/>
      <c r="Y29" s="167"/>
      <c r="Z29" s="167"/>
      <c r="AA29" s="167"/>
      <c r="AB29" s="167"/>
      <c r="AC29" s="167"/>
      <c r="AD29" s="167"/>
      <c r="AE29" s="167"/>
      <c r="AF29" s="167"/>
      <c r="AG29" s="51" t="s">
        <v>10</v>
      </c>
      <c r="AH29" s="13"/>
    </row>
    <row r="30" spans="1:34" ht="6.75" customHeight="1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>
      <c r="A31" s="2"/>
      <c r="B31" s="161" t="s">
        <v>34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55"/>
    </row>
    <row r="32" spans="1:34" ht="11.25" customHeight="1">
      <c r="A32" s="2"/>
      <c r="B32" s="161" t="s">
        <v>35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55"/>
    </row>
    <row r="33" spans="1:34" ht="11.25" customHeight="1">
      <c r="A33" s="2"/>
      <c r="B33" s="58"/>
      <c r="C33" s="59" t="s">
        <v>74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46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64"/>
      <c r="N34" s="165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>
      <c r="A35" s="2"/>
      <c r="B35" s="68"/>
      <c r="C35" s="25" t="s">
        <v>36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>
      <c r="A36" s="2"/>
      <c r="B36" s="70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67"/>
      <c r="AH36" s="55"/>
    </row>
    <row r="37" spans="1:34" ht="11.25" customHeight="1">
      <c r="A37" s="2"/>
      <c r="B37" s="70"/>
      <c r="C37" s="27" t="s">
        <v>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>
      <c r="A38" s="2"/>
      <c r="B38" s="7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67"/>
      <c r="AH38" s="55"/>
    </row>
    <row r="39" spans="1:34" ht="11.25" customHeight="1">
      <c r="A39" s="2"/>
      <c r="B39" s="73"/>
      <c r="C39" s="25" t="s">
        <v>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>
      <c r="A40" s="2"/>
      <c r="B40" s="73"/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>
      <c r="A41" s="2"/>
      <c r="B41" s="73"/>
      <c r="C41" s="25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>
      <c r="A42" s="2"/>
      <c r="B42" s="7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57"/>
      <c r="AH42" s="55"/>
    </row>
    <row r="43" spans="1:34" ht="3.75" customHeight="1" thickBot="1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>
      <c r="A45" s="2"/>
      <c r="B45" s="79"/>
      <c r="C45" s="39" t="s">
        <v>75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4" t="s">
        <v>76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57"/>
      <c r="AH46" s="55"/>
    </row>
    <row r="47" spans="1:34" ht="11.25" customHeight="1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57"/>
      <c r="AH47" s="55"/>
    </row>
    <row r="48" spans="1:34" ht="11.25" customHeight="1">
      <c r="A48" s="2"/>
      <c r="B48" s="73"/>
      <c r="C48" s="182">
        <f ca="1">TODAY()</f>
        <v>43118</v>
      </c>
      <c r="D48" s="183"/>
      <c r="E48" s="183"/>
      <c r="F48" s="183"/>
      <c r="G48" s="183"/>
      <c r="H48" s="183"/>
      <c r="I48" s="56"/>
      <c r="J48" s="168" t="s">
        <v>77</v>
      </c>
      <c r="K48" s="169"/>
      <c r="L48" s="169"/>
      <c r="M48" s="169"/>
      <c r="N48" s="169"/>
      <c r="O48" s="169"/>
      <c r="P48" s="169"/>
      <c r="Q48" s="169"/>
      <c r="R48" s="169"/>
      <c r="S48" s="169"/>
      <c r="T48" s="28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57"/>
      <c r="AH48" s="55"/>
    </row>
    <row r="49" spans="1:34" ht="11.25" customHeight="1">
      <c r="A49" s="2"/>
      <c r="B49" s="73"/>
      <c r="C49" s="25"/>
      <c r="D49" s="25"/>
      <c r="E49" s="25"/>
      <c r="F49" s="25"/>
      <c r="G49" s="25"/>
      <c r="H49" s="25"/>
      <c r="I49" s="25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34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57"/>
      <c r="AH49" s="55"/>
    </row>
    <row r="50" spans="1:34" ht="3.75" customHeight="1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>
      <c r="A53" s="2"/>
      <c r="B53" s="88"/>
      <c r="C53" s="9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>
      <c r="A54" s="2"/>
      <c r="B54" s="88"/>
      <c r="C54" s="9" t="s">
        <v>17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176">
        <f>IF(r_55&lt;0,-r_55,0)</f>
        <v>0</v>
      </c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9" t="s">
        <v>10</v>
      </c>
      <c r="AF54" s="9"/>
      <c r="AG54" s="89"/>
      <c r="AH54" s="55"/>
    </row>
    <row r="55" spans="1:34" ht="17.25" customHeight="1">
      <c r="A55" s="2"/>
      <c r="B55" s="88"/>
      <c r="C55" s="9" t="s">
        <v>19</v>
      </c>
      <c r="D55" s="9"/>
      <c r="E55" s="9"/>
      <c r="F55" s="9"/>
      <c r="G55" s="9"/>
      <c r="H55" s="9"/>
      <c r="I55" s="9"/>
      <c r="J55" s="36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89"/>
      <c r="AH55" s="55"/>
    </row>
    <row r="56" spans="1:34" ht="17.25" customHeight="1">
      <c r="A56" s="2"/>
      <c r="B56" s="88"/>
      <c r="C56" s="9" t="s">
        <v>83</v>
      </c>
      <c r="D56" s="9"/>
      <c r="E56" s="9"/>
      <c r="F56" s="9"/>
      <c r="G56" s="9"/>
      <c r="H56" s="9"/>
      <c r="I56" s="9"/>
      <c r="J56" s="9"/>
      <c r="K56" s="177"/>
      <c r="L56" s="177"/>
      <c r="M56" s="177"/>
      <c r="N56" s="177"/>
      <c r="O56" s="177"/>
      <c r="P56" s="177"/>
      <c r="Q56" s="177"/>
      <c r="R56" s="10" t="s">
        <v>18</v>
      </c>
      <c r="S56" s="177"/>
      <c r="T56" s="177"/>
      <c r="U56" s="177"/>
      <c r="V56" s="177"/>
      <c r="W56" s="177"/>
      <c r="X56" s="177"/>
      <c r="Y56" s="177"/>
      <c r="Z56" s="177"/>
      <c r="AA56" s="93" t="s">
        <v>84</v>
      </c>
      <c r="AB56" s="94"/>
      <c r="AC56" s="94"/>
      <c r="AD56" s="178"/>
      <c r="AE56" s="178"/>
      <c r="AF56" s="178"/>
      <c r="AG56" s="89"/>
      <c r="AH56" s="55"/>
    </row>
    <row r="57" spans="1:34" ht="17.25" customHeight="1">
      <c r="A57" s="2"/>
      <c r="B57" s="88"/>
      <c r="C57" s="9" t="s">
        <v>85</v>
      </c>
      <c r="D57" s="9"/>
      <c r="E57" s="9"/>
      <c r="F57" s="94"/>
      <c r="G57" s="180"/>
      <c r="H57" s="180"/>
      <c r="I57" s="180"/>
      <c r="J57" s="180"/>
      <c r="K57" s="180"/>
      <c r="L57" s="180"/>
      <c r="M57" s="93" t="s">
        <v>86</v>
      </c>
      <c r="N57" s="93"/>
      <c r="O57" s="93"/>
      <c r="P57" s="180"/>
      <c r="Q57" s="180"/>
      <c r="R57" s="180"/>
      <c r="S57" s="180"/>
      <c r="T57" s="180"/>
      <c r="U57" s="180"/>
      <c r="V57" s="180"/>
      <c r="W57" s="96" t="s">
        <v>20</v>
      </c>
      <c r="X57" s="95"/>
      <c r="Y57" s="96"/>
      <c r="Z57" s="96"/>
      <c r="AA57" s="96"/>
      <c r="AB57" s="96"/>
      <c r="AC57" s="96"/>
      <c r="AD57" s="179"/>
      <c r="AE57" s="179"/>
      <c r="AF57" s="179"/>
      <c r="AG57" s="89"/>
      <c r="AH57" s="55"/>
    </row>
    <row r="58" spans="1:34" ht="17.25" customHeight="1">
      <c r="A58" s="2"/>
      <c r="B58" s="88"/>
      <c r="C58" s="9" t="s">
        <v>14</v>
      </c>
      <c r="D58" s="171"/>
      <c r="E58" s="171"/>
      <c r="F58" s="171"/>
      <c r="G58" s="171"/>
      <c r="H58" s="171"/>
      <c r="I58" s="171"/>
      <c r="J58" s="119" t="s">
        <v>15</v>
      </c>
      <c r="K58" s="172">
        <f ca="1">TODAY()</f>
        <v>43118</v>
      </c>
      <c r="L58" s="172"/>
      <c r="M58" s="172"/>
      <c r="N58" s="172"/>
      <c r="O58" s="173" t="s">
        <v>79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4"/>
      <c r="AB58" s="174"/>
      <c r="AC58" s="174"/>
      <c r="AD58" s="175"/>
      <c r="AE58" s="175"/>
      <c r="AF58" s="175"/>
      <c r="AG58" s="89"/>
      <c r="AH58" s="55"/>
    </row>
    <row r="59" spans="1:34" ht="5.25" customHeight="1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>
      <c r="A60" s="13"/>
      <c r="B60" s="13" t="s">
        <v>139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>
      <c r="A61" s="13"/>
      <c r="B61" s="170">
        <v>1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3"/>
    </row>
    <row r="62" spans="1:34" ht="12" hidden="1" customHeight="1"/>
    <row r="63" spans="1:34" ht="0" hidden="1" customHeight="1"/>
    <row r="64" spans="1:34" ht="0" hidden="1" customHeight="1"/>
    <row r="65" ht="0" hidden="1" customHeight="1"/>
    <row r="66" ht="0" hidden="1" customHeight="1"/>
    <row r="67" ht="0" hidden="1" customHeight="1"/>
  </sheetData>
  <sheetProtection sheet="1" objects="1" scenarios="1" selectLockedCells="1"/>
  <mergeCells count="54">
    <mergeCell ref="J48:S49"/>
    <mergeCell ref="B61:AG61"/>
    <mergeCell ref="D58:I58"/>
    <mergeCell ref="K58:N58"/>
    <mergeCell ref="O58:Z58"/>
    <mergeCell ref="AA58:AF58"/>
    <mergeCell ref="N54:AD54"/>
    <mergeCell ref="K56:Q56"/>
    <mergeCell ref="AD56:AF56"/>
    <mergeCell ref="S56:Z56"/>
    <mergeCell ref="AD57:AF57"/>
    <mergeCell ref="G57:L57"/>
    <mergeCell ref="P57:V57"/>
    <mergeCell ref="K55:AF55"/>
    <mergeCell ref="C48:H48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AB11:AC11"/>
    <mergeCell ref="B14:AG14"/>
    <mergeCell ref="B15:AG15"/>
    <mergeCell ref="N16:P16"/>
    <mergeCell ref="W16:Z16"/>
    <mergeCell ref="AB16:AE16"/>
    <mergeCell ref="AE11:AF11"/>
    <mergeCell ref="K9:L9"/>
    <mergeCell ref="M9:S9"/>
    <mergeCell ref="F9:H9"/>
    <mergeCell ref="B5:O5"/>
    <mergeCell ref="B3:O3"/>
    <mergeCell ref="B9:C9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O65"/>
  <sheetViews>
    <sheetView showGridLines="0" topLeftCell="A4" zoomScaleNormal="100" zoomScaleSheetLayoutView="100" workbookViewId="0">
      <selection activeCell="K34" sqref="K34:M34"/>
    </sheetView>
  </sheetViews>
  <sheetFormatPr defaultColWidth="0" defaultRowHeight="11.25" zeroHeight="1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>
      <c r="A1" s="97"/>
      <c r="B1" s="98" t="s">
        <v>87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>
      <c r="A2" s="99"/>
      <c r="B2" s="184" t="s">
        <v>88</v>
      </c>
      <c r="C2" s="185"/>
      <c r="D2" s="185"/>
      <c r="E2" s="189"/>
      <c r="F2" s="189"/>
      <c r="G2" s="186" t="s">
        <v>90</v>
      </c>
      <c r="H2" s="187"/>
      <c r="I2" s="187"/>
      <c r="J2" s="188"/>
      <c r="K2" s="189"/>
      <c r="L2" s="189"/>
      <c r="M2" s="190"/>
      <c r="N2" s="99"/>
    </row>
    <row r="3" spans="1:15" s="5" customFormat="1" ht="15" customHeight="1" thickBot="1">
      <c r="A3" s="103"/>
      <c r="B3" s="193" t="s">
        <v>89</v>
      </c>
      <c r="C3" s="194"/>
      <c r="D3" s="194"/>
      <c r="E3" s="194"/>
      <c r="F3" s="194"/>
      <c r="G3" s="194"/>
      <c r="H3" s="194"/>
      <c r="I3" s="194"/>
      <c r="J3" s="195"/>
      <c r="K3" s="191">
        <f>r_22+r_23</f>
        <v>0</v>
      </c>
      <c r="L3" s="191"/>
      <c r="M3" s="192"/>
      <c r="N3" s="100"/>
    </row>
    <row r="4" spans="1:15" ht="15" customHeight="1" thickBot="1">
      <c r="A4" s="103"/>
      <c r="B4" s="105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>
      <c r="A5" s="103"/>
      <c r="B5" s="210" t="s">
        <v>97</v>
      </c>
      <c r="C5" s="209"/>
      <c r="D5" s="209"/>
      <c r="E5" s="189"/>
      <c r="F5" s="189"/>
      <c r="G5" s="209" t="s">
        <v>93</v>
      </c>
      <c r="H5" s="209"/>
      <c r="I5" s="209"/>
      <c r="J5" s="209"/>
      <c r="K5" s="189"/>
      <c r="L5" s="189"/>
      <c r="M5" s="190"/>
      <c r="N5" s="99"/>
    </row>
    <row r="6" spans="1:15" ht="22.5" customHeight="1">
      <c r="A6" s="103"/>
      <c r="B6" s="211" t="s">
        <v>92</v>
      </c>
      <c r="C6" s="212"/>
      <c r="D6" s="212"/>
      <c r="E6" s="124">
        <v>0</v>
      </c>
      <c r="F6" s="125"/>
      <c r="G6" s="212" t="s">
        <v>94</v>
      </c>
      <c r="H6" s="212"/>
      <c r="I6" s="212"/>
      <c r="J6" s="212"/>
      <c r="K6" s="207"/>
      <c r="L6" s="207"/>
      <c r="M6" s="214"/>
      <c r="N6" s="99"/>
      <c r="O6" s="11"/>
    </row>
    <row r="7" spans="1:15" ht="24" customHeight="1">
      <c r="A7" s="103"/>
      <c r="B7" s="211" t="s">
        <v>98</v>
      </c>
      <c r="C7" s="212"/>
      <c r="D7" s="212"/>
      <c r="E7" s="207"/>
      <c r="F7" s="207"/>
      <c r="G7" s="215" t="s">
        <v>99</v>
      </c>
      <c r="H7" s="212"/>
      <c r="I7" s="212"/>
      <c r="J7" s="212"/>
      <c r="K7" s="207"/>
      <c r="L7" s="207"/>
      <c r="M7" s="214"/>
      <c r="N7" s="99"/>
    </row>
    <row r="8" spans="1:15" ht="15" customHeight="1">
      <c r="A8" s="103"/>
      <c r="B8" s="213" t="s">
        <v>95</v>
      </c>
      <c r="C8" s="212"/>
      <c r="D8" s="212"/>
      <c r="E8" s="212"/>
      <c r="F8" s="212"/>
      <c r="G8" s="212"/>
      <c r="H8" s="212"/>
      <c r="I8" s="212"/>
      <c r="J8" s="212"/>
      <c r="K8" s="205">
        <f>r_25+r_26+r_27+r_28+r_29+r_30</f>
        <v>0</v>
      </c>
      <c r="L8" s="205"/>
      <c r="M8" s="206"/>
      <c r="N8" s="99"/>
      <c r="O8" s="4" t="s">
        <v>22</v>
      </c>
    </row>
    <row r="9" spans="1:15" ht="15" customHeight="1" thickBot="1">
      <c r="A9" s="103"/>
      <c r="B9" s="196" t="s">
        <v>96</v>
      </c>
      <c r="C9" s="197"/>
      <c r="D9" s="197"/>
      <c r="E9" s="197"/>
      <c r="F9" s="197"/>
      <c r="G9" s="197"/>
      <c r="H9" s="197"/>
      <c r="I9" s="197"/>
      <c r="J9" s="197"/>
      <c r="K9" s="191">
        <f>FLOOR(r_24-r_31,100)</f>
        <v>0</v>
      </c>
      <c r="L9" s="191"/>
      <c r="M9" s="192"/>
      <c r="N9" s="99"/>
    </row>
    <row r="10" spans="1:15" ht="15" customHeight="1" thickBot="1">
      <c r="A10" s="103"/>
      <c r="B10" s="105" t="s">
        <v>100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>
      <c r="A11" s="103"/>
      <c r="B11" s="208" t="s">
        <v>101</v>
      </c>
      <c r="C11" s="209"/>
      <c r="D11" s="209"/>
      <c r="E11" s="189">
        <f>0.15*r_32</f>
        <v>0</v>
      </c>
      <c r="F11" s="189"/>
      <c r="G11" s="221" t="s">
        <v>103</v>
      </c>
      <c r="H11" s="222"/>
      <c r="I11" s="222"/>
      <c r="J11" s="223"/>
      <c r="K11" s="219">
        <f>IF((r_22&gt;1355136),0.07*(r_22-1355136),0)</f>
        <v>0</v>
      </c>
      <c r="L11" s="219"/>
      <c r="M11" s="220"/>
      <c r="N11" s="97"/>
    </row>
    <row r="12" spans="1:15" ht="15" customHeight="1" thickBot="1">
      <c r="A12" s="103"/>
      <c r="B12" s="196" t="s">
        <v>102</v>
      </c>
      <c r="C12" s="197"/>
      <c r="D12" s="197"/>
      <c r="E12" s="197"/>
      <c r="F12" s="197"/>
      <c r="G12" s="197"/>
      <c r="H12" s="197"/>
      <c r="I12" s="197"/>
      <c r="J12" s="197"/>
      <c r="K12" s="191">
        <f>CEILING(r_33+r_34,1)</f>
        <v>0</v>
      </c>
      <c r="L12" s="191"/>
      <c r="M12" s="192"/>
      <c r="N12" s="99"/>
      <c r="O12" s="4" t="s">
        <v>31</v>
      </c>
    </row>
    <row r="13" spans="1:15" ht="27" customHeight="1" thickBot="1">
      <c r="A13" s="103"/>
      <c r="B13" s="224" t="s">
        <v>104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99"/>
    </row>
    <row r="14" spans="1:15" ht="15" customHeight="1" thickBot="1">
      <c r="A14" s="103"/>
      <c r="B14" s="203" t="s">
        <v>11</v>
      </c>
      <c r="C14" s="204"/>
      <c r="D14" s="216"/>
      <c r="E14" s="216"/>
      <c r="F14" s="216"/>
      <c r="G14" s="204" t="s">
        <v>1</v>
      </c>
      <c r="H14" s="204"/>
      <c r="I14" s="204"/>
      <c r="J14" s="216"/>
      <c r="K14" s="216"/>
      <c r="L14" s="216"/>
      <c r="M14" s="217"/>
      <c r="N14" s="99"/>
      <c r="O14" s="4" t="s">
        <v>30</v>
      </c>
    </row>
    <row r="15" spans="1:15" ht="3.7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>
      <c r="A16" s="103"/>
      <c r="B16" s="236" t="s">
        <v>105</v>
      </c>
      <c r="C16" s="185"/>
      <c r="D16" s="185"/>
      <c r="E16" s="106" t="s">
        <v>106</v>
      </c>
      <c r="F16" s="104"/>
      <c r="G16" s="185"/>
      <c r="H16" s="185"/>
      <c r="I16" s="185"/>
      <c r="J16" s="185"/>
      <c r="K16" s="128" t="s">
        <v>106</v>
      </c>
      <c r="L16" s="232"/>
      <c r="M16" s="233"/>
      <c r="N16" s="99"/>
    </row>
    <row r="17" spans="1:15" ht="15" customHeight="1">
      <c r="A17" s="103"/>
      <c r="B17" s="229" t="s">
        <v>107</v>
      </c>
      <c r="C17" s="218"/>
      <c r="D17" s="218"/>
      <c r="E17" s="102"/>
      <c r="F17" s="121">
        <v>24840</v>
      </c>
      <c r="G17" s="218" t="s">
        <v>112</v>
      </c>
      <c r="H17" s="218"/>
      <c r="I17" s="218"/>
      <c r="J17" s="218"/>
      <c r="K17" s="108"/>
      <c r="L17" s="234">
        <f>K17*420</f>
        <v>0</v>
      </c>
      <c r="M17" s="235"/>
      <c r="N17" s="99"/>
    </row>
    <row r="18" spans="1:15" ht="15" customHeight="1">
      <c r="A18" s="103"/>
      <c r="B18" s="229" t="s">
        <v>108</v>
      </c>
      <c r="C18" s="218"/>
      <c r="D18" s="218"/>
      <c r="E18" s="107"/>
      <c r="F18" s="121">
        <f>E18*2070</f>
        <v>0</v>
      </c>
      <c r="G18" s="218" t="s">
        <v>113</v>
      </c>
      <c r="H18" s="218"/>
      <c r="I18" s="218"/>
      <c r="J18" s="218"/>
      <c r="K18" s="108"/>
      <c r="L18" s="225">
        <f>K18*1345</f>
        <v>0</v>
      </c>
      <c r="M18" s="226"/>
      <c r="N18" s="99"/>
    </row>
    <row r="19" spans="1:15" ht="24" customHeight="1">
      <c r="A19" s="103"/>
      <c r="B19" s="237" t="s">
        <v>109</v>
      </c>
      <c r="C19" s="218"/>
      <c r="D19" s="218"/>
      <c r="E19" s="107"/>
      <c r="F19" s="121">
        <f>E19*4140</f>
        <v>0</v>
      </c>
      <c r="G19" s="218" t="s">
        <v>114</v>
      </c>
      <c r="H19" s="218"/>
      <c r="I19" s="218"/>
      <c r="J19" s="218"/>
      <c r="K19" s="108"/>
      <c r="L19" s="225">
        <f>K19*335</f>
        <v>0</v>
      </c>
      <c r="M19" s="226"/>
      <c r="N19" s="99"/>
    </row>
    <row r="20" spans="1:15" ht="15" customHeight="1">
      <c r="A20" s="103"/>
      <c r="B20" s="237" t="s">
        <v>116</v>
      </c>
      <c r="C20" s="218"/>
      <c r="D20" s="218"/>
      <c r="E20" s="107"/>
      <c r="F20" s="121">
        <f>E20*210</f>
        <v>0</v>
      </c>
      <c r="G20" s="218" t="s">
        <v>115</v>
      </c>
      <c r="H20" s="218"/>
      <c r="I20" s="218"/>
      <c r="J20" s="218"/>
      <c r="K20" s="102"/>
      <c r="L20" s="207"/>
      <c r="M20" s="214"/>
      <c r="N20" s="99"/>
    </row>
    <row r="21" spans="1:15" ht="15" customHeight="1">
      <c r="A21" s="103"/>
      <c r="B21" s="229" t="s">
        <v>110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25">
        <f>r_36+r_37+r_38+r_39+r_40+r_41+r_42+r_43</f>
        <v>24840</v>
      </c>
      <c r="M21" s="226"/>
      <c r="N21" s="99"/>
    </row>
    <row r="22" spans="1:15" ht="15" customHeight="1" thickBot="1">
      <c r="A22" s="103"/>
      <c r="B22" s="230" t="s">
        <v>111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27">
        <f>IF(r_35-r_44&lt;0,0,r_35-r_44)</f>
        <v>0</v>
      </c>
      <c r="M22" s="228"/>
      <c r="N22" s="99"/>
    </row>
    <row r="23" spans="1:15" ht="15" customHeight="1" thickBot="1">
      <c r="A23" s="103"/>
      <c r="B23" s="105" t="s">
        <v>117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29</v>
      </c>
    </row>
    <row r="24" spans="1:15" ht="22.5" customHeight="1">
      <c r="A24" s="103"/>
      <c r="B24" s="114"/>
      <c r="C24" s="199" t="s">
        <v>118</v>
      </c>
      <c r="D24" s="200"/>
      <c r="E24" s="199" t="s">
        <v>1</v>
      </c>
      <c r="F24" s="200"/>
      <c r="G24" s="186" t="s">
        <v>119</v>
      </c>
      <c r="H24" s="247"/>
      <c r="I24" s="186" t="s">
        <v>120</v>
      </c>
      <c r="J24" s="247"/>
      <c r="K24" s="186" t="s">
        <v>121</v>
      </c>
      <c r="L24" s="245"/>
      <c r="M24" s="246"/>
      <c r="N24" s="99"/>
      <c r="O24" s="4" t="s">
        <v>28</v>
      </c>
    </row>
    <row r="25" spans="1:15" ht="15" customHeight="1">
      <c r="A25" s="103"/>
      <c r="B25" s="115"/>
      <c r="C25" s="201"/>
      <c r="D25" s="202"/>
      <c r="E25" s="201"/>
      <c r="F25" s="202"/>
      <c r="G25" s="127" t="s">
        <v>48</v>
      </c>
      <c r="H25" s="112" t="s">
        <v>13</v>
      </c>
      <c r="I25" s="111" t="s">
        <v>48</v>
      </c>
      <c r="J25" s="123" t="s">
        <v>13</v>
      </c>
      <c r="K25" s="248" t="s">
        <v>48</v>
      </c>
      <c r="L25" s="249"/>
      <c r="M25" s="113" t="s">
        <v>13</v>
      </c>
      <c r="N25" s="99"/>
    </row>
    <row r="26" spans="1:15" ht="15" customHeight="1">
      <c r="A26" s="103"/>
      <c r="B26" s="109"/>
      <c r="C26" s="238">
        <v>1</v>
      </c>
      <c r="D26" s="238"/>
      <c r="E26" s="238">
        <v>2</v>
      </c>
      <c r="F26" s="238"/>
      <c r="G26" s="241">
        <v>3</v>
      </c>
      <c r="H26" s="242"/>
      <c r="I26" s="241">
        <v>4</v>
      </c>
      <c r="J26" s="242"/>
      <c r="K26" s="241">
        <v>5</v>
      </c>
      <c r="L26" s="243"/>
      <c r="M26" s="244"/>
      <c r="N26" s="99"/>
    </row>
    <row r="27" spans="1:15" ht="15" customHeight="1">
      <c r="A27" s="103"/>
      <c r="B27" s="109">
        <v>1</v>
      </c>
      <c r="C27" s="198"/>
      <c r="D27" s="198"/>
      <c r="E27" s="198"/>
      <c r="F27" s="198"/>
      <c r="G27" s="107"/>
      <c r="H27" s="122"/>
      <c r="I27" s="122"/>
      <c r="J27" s="122"/>
      <c r="K27" s="198"/>
      <c r="L27" s="198"/>
      <c r="M27" s="122"/>
      <c r="N27" s="99"/>
      <c r="O27" s="4" t="s">
        <v>27</v>
      </c>
    </row>
    <row r="28" spans="1:15" ht="15" customHeight="1">
      <c r="A28" s="103"/>
      <c r="B28" s="109">
        <v>2</v>
      </c>
      <c r="C28" s="198"/>
      <c r="D28" s="198"/>
      <c r="E28" s="198"/>
      <c r="F28" s="198"/>
      <c r="G28" s="122"/>
      <c r="H28" s="122"/>
      <c r="I28" s="122"/>
      <c r="J28" s="122"/>
      <c r="K28" s="198"/>
      <c r="L28" s="198"/>
      <c r="M28" s="122"/>
      <c r="N28" s="99"/>
    </row>
    <row r="29" spans="1:15" ht="15" customHeight="1">
      <c r="A29" s="103"/>
      <c r="B29" s="109">
        <v>3</v>
      </c>
      <c r="C29" s="198"/>
      <c r="D29" s="198"/>
      <c r="E29" s="198"/>
      <c r="F29" s="198"/>
      <c r="G29" s="122"/>
      <c r="H29" s="122"/>
      <c r="I29" s="122"/>
      <c r="J29" s="122"/>
      <c r="K29" s="198"/>
      <c r="L29" s="198"/>
      <c r="M29" s="122"/>
      <c r="N29" s="99"/>
    </row>
    <row r="30" spans="1:15" ht="15" customHeight="1">
      <c r="A30" s="103"/>
      <c r="B30" s="109">
        <v>4</v>
      </c>
      <c r="C30" s="198"/>
      <c r="D30" s="198"/>
      <c r="E30" s="198"/>
      <c r="F30" s="198"/>
      <c r="G30" s="122"/>
      <c r="H30" s="122"/>
      <c r="I30" s="122"/>
      <c r="J30" s="122"/>
      <c r="K30" s="198"/>
      <c r="L30" s="198"/>
      <c r="M30" s="122"/>
      <c r="N30" s="99"/>
    </row>
    <row r="31" spans="1:15" ht="15" customHeight="1" thickBot="1">
      <c r="A31" s="103"/>
      <c r="B31" s="110"/>
      <c r="C31" s="239" t="s">
        <v>12</v>
      </c>
      <c r="D31" s="239"/>
      <c r="E31" s="239"/>
      <c r="F31" s="239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40">
        <f>SUM(K27:L30)</f>
        <v>0</v>
      </c>
      <c r="L31" s="240"/>
      <c r="M31" s="118">
        <f>SUM(M27:M30)</f>
        <v>0</v>
      </c>
      <c r="N31" s="99"/>
    </row>
    <row r="32" spans="1:15" ht="3.75" customHeight="1" thickBo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>
      <c r="A33" s="103"/>
      <c r="B33" s="266" t="s">
        <v>122</v>
      </c>
      <c r="C33" s="245"/>
      <c r="D33" s="247"/>
      <c r="E33" s="250">
        <f>IF(r_22&gt;=66000,G31*1117+H31*2234+I31*1617+J31*3234+K31*2017+M31*4034,0)</f>
        <v>0</v>
      </c>
      <c r="F33" s="271"/>
      <c r="G33" s="259" t="s">
        <v>125</v>
      </c>
      <c r="H33" s="245"/>
      <c r="I33" s="245"/>
      <c r="J33" s="247"/>
      <c r="K33" s="250">
        <f>IF(r_46-r_47&lt;100,0,IF(r_46-r_47&gt;60300,60300,r_46-r_47))</f>
        <v>0</v>
      </c>
      <c r="L33" s="251"/>
      <c r="M33" s="252"/>
      <c r="N33" s="97"/>
    </row>
    <row r="34" spans="1:15" ht="22.5" customHeight="1">
      <c r="A34" s="103"/>
      <c r="B34" s="267" t="s">
        <v>123</v>
      </c>
      <c r="C34" s="268"/>
      <c r="D34" s="269"/>
      <c r="E34" s="272">
        <f>IF(r_46&gt;r_45,r_45,r_46)</f>
        <v>0</v>
      </c>
      <c r="F34" s="273"/>
      <c r="G34" s="260" t="s">
        <v>136</v>
      </c>
      <c r="H34" s="261"/>
      <c r="I34" s="261"/>
      <c r="J34" s="262"/>
      <c r="K34" s="253"/>
      <c r="L34" s="254"/>
      <c r="M34" s="255"/>
      <c r="N34" s="99"/>
    </row>
    <row r="35" spans="1:15" ht="22.5" customHeight="1" thickBot="1">
      <c r="A35" s="103"/>
      <c r="B35" s="270" t="s">
        <v>124</v>
      </c>
      <c r="C35" s="264"/>
      <c r="D35" s="265"/>
      <c r="E35" s="256">
        <f>r_45-r_47</f>
        <v>0</v>
      </c>
      <c r="F35" s="274"/>
      <c r="G35" s="263" t="s">
        <v>126</v>
      </c>
      <c r="H35" s="264"/>
      <c r="I35" s="264"/>
      <c r="J35" s="265"/>
      <c r="K35" s="256">
        <f>r_49-r_50</f>
        <v>0</v>
      </c>
      <c r="L35" s="257"/>
      <c r="M35" s="258"/>
      <c r="N35" s="99"/>
    </row>
    <row r="36" spans="1:15" ht="15" customHeight="1" thickBot="1">
      <c r="A36" s="103"/>
      <c r="B36" s="105" t="s">
        <v>127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23</v>
      </c>
    </row>
    <row r="37" spans="1:15" ht="15" customHeight="1">
      <c r="A37" s="103"/>
      <c r="B37" s="184" t="s">
        <v>128</v>
      </c>
      <c r="C37" s="185"/>
      <c r="D37" s="185"/>
      <c r="E37" s="185"/>
      <c r="F37" s="185"/>
      <c r="G37" s="185"/>
      <c r="H37" s="185"/>
      <c r="I37" s="185"/>
      <c r="J37" s="185"/>
      <c r="K37" s="278"/>
      <c r="L37" s="279"/>
      <c r="M37" s="280"/>
      <c r="N37" s="99"/>
    </row>
    <row r="38" spans="1:15" ht="15" customHeight="1">
      <c r="A38" s="103"/>
      <c r="B38" s="276" t="s">
        <v>129</v>
      </c>
      <c r="C38" s="268"/>
      <c r="D38" s="269"/>
      <c r="E38" s="253"/>
      <c r="F38" s="287"/>
      <c r="G38" s="289" t="s">
        <v>130</v>
      </c>
      <c r="H38" s="268"/>
      <c r="I38" s="268"/>
      <c r="J38" s="269"/>
      <c r="K38" s="253"/>
      <c r="L38" s="254"/>
      <c r="M38" s="255"/>
      <c r="N38" s="99"/>
    </row>
    <row r="39" spans="1:15" ht="15" customHeight="1" thickBot="1">
      <c r="A39" s="103"/>
      <c r="B39" s="288" t="s">
        <v>131</v>
      </c>
      <c r="C39" s="264"/>
      <c r="D39" s="264"/>
      <c r="E39" s="264"/>
      <c r="F39" s="264"/>
      <c r="G39" s="264"/>
      <c r="H39" s="264"/>
      <c r="I39" s="264"/>
      <c r="J39" s="265"/>
      <c r="K39" s="281">
        <f>r_48-r_51-r_52-r_53-r_54</f>
        <v>0</v>
      </c>
      <c r="L39" s="282"/>
      <c r="M39" s="283"/>
      <c r="N39" s="99"/>
    </row>
    <row r="40" spans="1:15" ht="15" customHeight="1" thickBot="1">
      <c r="A40" s="103"/>
      <c r="B40" s="105" t="s">
        <v>132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>
      <c r="A41" s="103"/>
      <c r="B41" s="284" t="s">
        <v>134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6"/>
      <c r="M41" s="120"/>
      <c r="N41" s="99"/>
    </row>
    <row r="42" spans="1:15" ht="12.75" customHeight="1">
      <c r="A42" s="103"/>
      <c r="B42" s="276" t="s">
        <v>45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9"/>
      <c r="M42" s="116"/>
      <c r="N42" s="99"/>
    </row>
    <row r="43" spans="1:15" ht="12.75" customHeight="1">
      <c r="A43" s="103"/>
      <c r="B43" s="276" t="s">
        <v>44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9"/>
      <c r="M43" s="116"/>
      <c r="N43" s="99"/>
      <c r="O43" s="11"/>
    </row>
    <row r="44" spans="1:15" s="6" customFormat="1" ht="12.75" customHeight="1">
      <c r="A44" s="103"/>
      <c r="B44" s="276" t="s">
        <v>80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9"/>
      <c r="M44" s="116"/>
      <c r="N44" s="101"/>
    </row>
    <row r="45" spans="1:15" ht="23.25" customHeight="1">
      <c r="A45" s="103"/>
      <c r="B45" s="267" t="s">
        <v>135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49"/>
      <c r="M45" s="116"/>
      <c r="N45" s="99"/>
    </row>
    <row r="46" spans="1:15" ht="12.75" customHeight="1">
      <c r="A46" s="103"/>
      <c r="B46" s="276" t="s">
        <v>81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9"/>
      <c r="M46" s="116"/>
      <c r="N46" s="99"/>
    </row>
    <row r="47" spans="1:15" ht="12.75" customHeight="1">
      <c r="A47" s="103"/>
      <c r="B47" s="276" t="s">
        <v>47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9"/>
      <c r="M47" s="116"/>
      <c r="N47" s="99"/>
      <c r="O47" s="4" t="s">
        <v>24</v>
      </c>
    </row>
    <row r="48" spans="1:15" ht="12.75" customHeight="1">
      <c r="A48" s="103"/>
      <c r="B48" s="276" t="s">
        <v>82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9"/>
      <c r="M48" s="116"/>
      <c r="N48" s="99"/>
    </row>
    <row r="49" spans="1:15" ht="12.75" customHeight="1" thickBot="1">
      <c r="A49" s="103"/>
      <c r="B49" s="288" t="s">
        <v>133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5"/>
      <c r="M49" s="118">
        <f>SUM(M41:M48)</f>
        <v>0</v>
      </c>
      <c r="N49" s="99"/>
      <c r="O49" s="4" t="s">
        <v>25</v>
      </c>
    </row>
    <row r="50" spans="1:15" ht="11.25" customHeight="1">
      <c r="A50" s="103"/>
      <c r="B50" s="275">
        <v>2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99"/>
      <c r="O50" s="4" t="s">
        <v>26</v>
      </c>
    </row>
    <row r="51" spans="1:15" s="1" customFormat="1" ht="11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</sheetData>
  <sheetProtection sheet="1" objects="1" scenarios="1" selectLockedCells="1"/>
  <dataConsolidate/>
  <mergeCells count="107"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</mergeCells>
  <phoneticPr fontId="8" type="noConversion"/>
  <dataValidations xWindow="343" yWindow="749" count="18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allowBlank="1" showInputMessage="1" showErrorMessage="1" sqref="K17">
      <formula1>0</formula1>
      <formula2>12</formula2>
    </dataValidation>
    <dataValidation type="whole" allowBlank="1" showInputMessage="1" showErrorMessage="1" sqref="E20">
      <formula1>0</formula1>
      <formula2>12</formula2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type="whole" allowBlank="1" showInputMessage="1" showErrorMessage="1" prompt="Započítat můžete už měsíc, ve kterém se dítě narodilo, ve kterém jste ho osvojili nebo převzali do péče." sqref="H27:M30">
      <formula1>0</formula1>
      <formula2>12</formula2>
    </dataValidation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1 000 korun za každé vyživované dítě." sqref="L20:M20"/>
    <dataValidation type="whole" allowBlank="1" showInputMessage="1" showErrorMessage="1" prompt="Započítat můžete už měsíc, ve kterém se dítě narodilo, ve kterém jste ho osvojili nebo převzali do péče." sqref="G27 G28 G29 G30">
      <formula1>0</formula1>
      <formula2>12</formula2>
    </dataValidation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admin</cp:lastModifiedBy>
  <cp:lastPrinted>2016-12-05T18:10:18Z</cp:lastPrinted>
  <dcterms:created xsi:type="dcterms:W3CDTF">2008-12-07T21:11:55Z</dcterms:created>
  <dcterms:modified xsi:type="dcterms:W3CDTF">2018-01-18T09:14:19Z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